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Килинган ишлар\2022\7. Июль\"/>
    </mc:Choice>
  </mc:AlternateContent>
  <bookViews>
    <workbookView xWindow="0" yWindow="0" windowWidth="28800" windowHeight="12330" activeTab="2"/>
  </bookViews>
  <sheets>
    <sheet name="Общий" sheetId="5" r:id="rId1"/>
    <sheet name="Давлат кафолати" sheetId="3" r:id="rId2"/>
    <sheet name="Давлат кафолатисиз" sheetId="4" r:id="rId3"/>
    <sheet name="Грант маблағлар" sheetId="2" r:id="rId4"/>
  </sheets>
  <definedNames>
    <definedName name="_xlnm.Print_Area" localSheetId="2">'Давлат кафолатисиз'!$A$1:$H$22</definedName>
    <definedName name="_xlnm.Print_Area" localSheetId="0">Общий!$A$1:$H$29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3" i="5" l="1"/>
  <c r="G13" i="5"/>
  <c r="F13" i="5"/>
  <c r="E13" i="5"/>
  <c r="D13" i="5"/>
  <c r="C13" i="5"/>
  <c r="B13" i="5"/>
  <c r="C13" i="4"/>
  <c r="C6" i="4"/>
  <c r="C8" i="3" l="1"/>
  <c r="D12" i="5"/>
  <c r="E12" i="5"/>
  <c r="F12" i="5"/>
  <c r="G12" i="5"/>
  <c r="H12" i="5"/>
  <c r="C12" i="5"/>
  <c r="B12" i="5"/>
  <c r="H24" i="5" l="1"/>
  <c r="G24" i="5"/>
  <c r="F24" i="5"/>
  <c r="E24" i="5"/>
  <c r="D24" i="5"/>
  <c r="C24" i="5"/>
  <c r="B24" i="5"/>
  <c r="H21" i="5"/>
  <c r="G21" i="5"/>
  <c r="F21" i="5"/>
  <c r="E21" i="5"/>
  <c r="D21" i="5"/>
  <c r="C21" i="5"/>
  <c r="B21" i="5"/>
  <c r="H20" i="5"/>
  <c r="G20" i="5"/>
  <c r="F20" i="5"/>
  <c r="E20" i="5"/>
  <c r="D20" i="5"/>
  <c r="C20" i="5"/>
  <c r="B20" i="5"/>
  <c r="H11" i="5"/>
  <c r="G11" i="5"/>
  <c r="F11" i="5"/>
  <c r="E11" i="5"/>
  <c r="D11" i="5"/>
  <c r="C11" i="5"/>
  <c r="B11" i="5"/>
  <c r="C6" i="3" l="1"/>
  <c r="H25" i="5" l="1"/>
  <c r="G25" i="5"/>
  <c r="F25" i="5"/>
  <c r="E25" i="5"/>
  <c r="D25" i="5"/>
  <c r="C25" i="5"/>
  <c r="B25" i="5"/>
  <c r="H23" i="5"/>
  <c r="G23" i="5"/>
  <c r="F23" i="5"/>
  <c r="E23" i="5"/>
  <c r="D23" i="5"/>
  <c r="C23" i="5"/>
  <c r="B23" i="5"/>
  <c r="H22" i="5"/>
  <c r="G22" i="5"/>
  <c r="F22" i="5"/>
  <c r="E22" i="5"/>
  <c r="D22" i="5"/>
  <c r="C22" i="5"/>
  <c r="B22" i="5"/>
  <c r="T13" i="4"/>
  <c r="H7" i="5" l="1"/>
  <c r="G7" i="5"/>
  <c r="F7" i="5"/>
  <c r="E7" i="5"/>
  <c r="D7" i="5"/>
  <c r="C7" i="5"/>
  <c r="B7" i="5"/>
  <c r="H10" i="5" l="1"/>
  <c r="G10" i="5"/>
  <c r="F10" i="5"/>
  <c r="E10" i="5"/>
  <c r="D10" i="5"/>
  <c r="C10" i="5"/>
  <c r="B10" i="5"/>
  <c r="A10" i="5"/>
  <c r="H9" i="5"/>
  <c r="G9" i="5"/>
  <c r="F9" i="5"/>
  <c r="E9" i="5"/>
  <c r="D9" i="5"/>
  <c r="C9" i="5"/>
  <c r="B9" i="5"/>
  <c r="A9" i="5"/>
  <c r="H8" i="5"/>
  <c r="G8" i="5"/>
  <c r="F8" i="5"/>
  <c r="E8" i="5"/>
  <c r="D8" i="5"/>
  <c r="C8" i="5"/>
  <c r="B8" i="5"/>
  <c r="A8" i="5"/>
  <c r="C6" i="5" l="1"/>
  <c r="H29" i="5"/>
  <c r="G29" i="5"/>
  <c r="F29" i="5"/>
  <c r="E29" i="5"/>
  <c r="D29" i="5"/>
  <c r="C29" i="5"/>
  <c r="B29" i="5"/>
  <c r="H28" i="5"/>
  <c r="G28" i="5"/>
  <c r="F28" i="5"/>
  <c r="E28" i="5"/>
  <c r="D28" i="5"/>
  <c r="C28" i="5"/>
  <c r="B28" i="5"/>
  <c r="H27" i="5"/>
  <c r="G27" i="5"/>
  <c r="F27" i="5"/>
  <c r="E27" i="5"/>
  <c r="D27" i="5"/>
  <c r="C27" i="5"/>
  <c r="B27" i="5"/>
  <c r="H26" i="5"/>
  <c r="G26" i="5"/>
  <c r="F26" i="5"/>
  <c r="E26" i="5"/>
  <c r="D26" i="5"/>
  <c r="C26" i="5"/>
  <c r="B26" i="5"/>
  <c r="H19" i="5"/>
  <c r="G19" i="5"/>
  <c r="F19" i="5"/>
  <c r="E19" i="5"/>
  <c r="D19" i="5"/>
  <c r="C19" i="5"/>
  <c r="B19" i="5"/>
  <c r="H18" i="5"/>
  <c r="G18" i="5"/>
  <c r="F18" i="5"/>
  <c r="E18" i="5"/>
  <c r="D18" i="5"/>
  <c r="C18" i="5"/>
  <c r="B18" i="5"/>
  <c r="H17" i="5"/>
  <c r="G17" i="5"/>
  <c r="F17" i="5"/>
  <c r="E17" i="5"/>
  <c r="D17" i="5"/>
  <c r="C17" i="5"/>
  <c r="B17" i="5"/>
  <c r="H16" i="5"/>
  <c r="G16" i="5"/>
  <c r="F16" i="5"/>
  <c r="E16" i="5"/>
  <c r="D16" i="5"/>
  <c r="C16" i="5"/>
  <c r="C14" i="5" s="1"/>
  <c r="B16" i="5"/>
  <c r="H15" i="5"/>
  <c r="G15" i="5"/>
  <c r="F15" i="5"/>
  <c r="E15" i="5"/>
  <c r="D15" i="5"/>
  <c r="C15" i="5"/>
  <c r="B15" i="5"/>
  <c r="B2" i="5"/>
  <c r="C5" i="5" l="1"/>
  <c r="C5" i="4"/>
  <c r="C5" i="3"/>
  <c r="B2" i="4"/>
  <c r="B2" i="3"/>
  <c r="C5" i="2" l="1"/>
  <c r="B2" i="2"/>
</calcChain>
</file>

<file path=xl/sharedStrings.xml><?xml version="1.0" encoding="utf-8"?>
<sst xmlns="http://schemas.openxmlformats.org/spreadsheetml/2006/main" count="185" uniqueCount="113">
  <si>
    <t>"Микрокредитбанк" акциядорлик-тижорат банки томонидан 2022 йилда жалб қилиниши режалаштирилаётган хорижий ва давлат кафолати остидаги кредит линиялари тўғрисида                                                                                                                                                                                                                                                                   МАЪЛУМОТ</t>
  </si>
  <si>
    <t>№</t>
  </si>
  <si>
    <t>Хорижий ташкилот номи</t>
  </si>
  <si>
    <t>Лойиҳа ҳақида маълумот</t>
  </si>
  <si>
    <t>Жорий ҳолати</t>
  </si>
  <si>
    <t>Миқдори</t>
  </si>
  <si>
    <t>Валюта</t>
  </si>
  <si>
    <t>Муддати</t>
  </si>
  <si>
    <t>Фоизи</t>
  </si>
  <si>
    <t>2022 йилда жалб қилиниши режалаштирилаётган кредит линиялари ҳамда савдони молиялаштириш кредитлари</t>
  </si>
  <si>
    <t>USD</t>
  </si>
  <si>
    <t>15 йил</t>
  </si>
  <si>
    <t>I-чорак                      2022 йил</t>
  </si>
  <si>
    <t>Европа инвестиция банки                                                                                                                                                                              (ЕИБ-Саноат корхоналарининг энергия самарадорлигини ошириш)</t>
  </si>
  <si>
    <t>EUR</t>
  </si>
  <si>
    <t>10 йил</t>
  </si>
  <si>
    <t>1,5% (ЕИБ)+              0,2% (Узб)=1,7%</t>
  </si>
  <si>
    <t>АО АКБ "Международный финансовый клуб"                                     (Россия)</t>
  </si>
  <si>
    <t>2+2 йил</t>
  </si>
  <si>
    <t>4,5%</t>
  </si>
  <si>
    <t>2022 йилнинг биринчи чорагида жалб қилиниши режалаштирилган.</t>
  </si>
  <si>
    <t>Германия тараққиёт банкининг “Кичик ва ўрта бизнесни молиявий қўллаб-қувватлаш”                                               (Германия)</t>
  </si>
  <si>
    <t>-</t>
  </si>
  <si>
    <t>6 ой либор + 1,5%</t>
  </si>
  <si>
    <t>II-чорак                      2022 йил</t>
  </si>
  <si>
    <t>АО "Россельхозбанк"                           (Россия)</t>
  </si>
  <si>
    <t>1 + 1 йил</t>
  </si>
  <si>
    <t>2022 йилнинг иккинчи чорагида жалб қилиниши режалаштирилган.</t>
  </si>
  <si>
    <t>Халқаро тикланиш ва тараққиёт банки ҳамда Халқаро тараққиёт уюшмаси иштирокида                                          (Ҳудудларда қишлоқ тадбиркорлигини ривожлантириш)</t>
  </si>
  <si>
    <t>25 йил</t>
  </si>
  <si>
    <t>III-IV-чораклар                         2022 йил</t>
  </si>
  <si>
    <t xml:space="preserve">ПАО "Транскапиталбанк" </t>
  </si>
  <si>
    <t>1+1 йил</t>
  </si>
  <si>
    <t>5%</t>
  </si>
  <si>
    <t>ПАО "Ак Барс"                                                                                                                     (Россия)</t>
  </si>
  <si>
    <t>1 йил</t>
  </si>
  <si>
    <t>2022 йил</t>
  </si>
  <si>
    <t>ПАО "Совкомбанк"                                                                                                  (Россия)</t>
  </si>
  <si>
    <t>1-3 йил</t>
  </si>
  <si>
    <t>5,0 % all in</t>
  </si>
  <si>
    <t>Совкомбанк томонидан лимит ошилиши бўйича кредит қўмита қарори кутилмоқда. Маблағлар 2022 йилда жалб қилиниши кутилмоқда.</t>
  </si>
  <si>
    <t>ПАО "Промсвязьбанк"                         (Россия)</t>
  </si>
  <si>
    <t>2 йил</t>
  </si>
  <si>
    <t>4-5%</t>
  </si>
  <si>
    <t>2022 йил I-III чорак</t>
  </si>
  <si>
    <t>Промсвязьбанк томонидан маблағлар 2022 йилда ажратилиши маълум қилинган.</t>
  </si>
  <si>
    <t>"Микрокредитбанк" акциядорлик-тижорат банки томонидан жалб қилинган гарант маблағлари тўғрисида                                                                                                                                                                                                                                                                   МАЪЛУМОТ</t>
  </si>
  <si>
    <t>Жалб этилган ой      (2019-2022 й.)</t>
  </si>
  <si>
    <t>ЖАМИ</t>
  </si>
  <si>
    <r>
      <rPr>
        <b/>
        <sz val="18"/>
        <color rgb="FF0070C0"/>
        <rFont val="Times New Roman"/>
        <family val="1"/>
        <charset val="204"/>
      </rPr>
      <t>Ҳалқаро Ҳамкорлик бўйича Жамғарма кассалари фонди</t>
    </r>
    <r>
      <rPr>
        <b/>
        <i/>
        <sz val="18"/>
        <color rgb="FF0070C0"/>
        <rFont val="Times New Roman"/>
        <family val="1"/>
        <charset val="204"/>
      </rPr>
      <t xml:space="preserve"> </t>
    </r>
    <r>
      <rPr>
        <i/>
        <sz val="18"/>
        <color rgb="FF0070C0"/>
        <rFont val="Times New Roman"/>
        <family val="1"/>
        <charset val="204"/>
      </rPr>
      <t>(Айланма кредит фонди ҳамда Техник Ҳамкорликни таъсис этиш бўйича 2020 йил 11 мартдаги Келишув)</t>
    </r>
  </si>
  <si>
    <r>
      <rPr>
        <b/>
        <sz val="18"/>
        <color rgb="FF0070C0"/>
        <rFont val="Times New Roman"/>
        <family val="1"/>
        <charset val="204"/>
      </rPr>
      <t>Ҳалқаро Ҳамкорлик бўйича Жамғарма кассалари фонди</t>
    </r>
    <r>
      <rPr>
        <b/>
        <i/>
        <sz val="18"/>
        <color rgb="FF0070C0"/>
        <rFont val="Times New Roman"/>
        <family val="1"/>
        <charset val="204"/>
      </rPr>
      <t xml:space="preserve"> </t>
    </r>
    <r>
      <rPr>
        <i/>
        <sz val="18"/>
        <color rgb="FF0070C0"/>
        <rFont val="Times New Roman"/>
        <family val="1"/>
        <charset val="204"/>
      </rPr>
      <t>(Корона инқирози вақтида қўллаб-қувватлаш учун "COVID-19: фавқулодда вазиятларни тиклаш фонди")</t>
    </r>
  </si>
  <si>
    <t>Ушбу маблағлар корона кризиси даврида ёшларга ва уларнинг оилаларига ҳаётларини таъминлаш ва фоиз йўқотишларини камайтириш мақсадида бир марталик гуманитар ёрдам ажратилди.</t>
  </si>
  <si>
    <t>Ўзбекистонда етарли молиявий хизматлар кўрсатишни таклиф этиш орқали аграр секторни мустаҳкамлаш ва қишлоқ ҳудудларини ривожлантириш мақсадида ажратилди. Бунда ушбу маблағлар ёш фермерларнинг қишлоқ хўжалиги соҳасидаги старт-аплар, ишлаб чиқариш, сервис соҳаси, савдо-сотиқ ва бошқалар учун ажратилади.</t>
  </si>
  <si>
    <r>
      <rPr>
        <b/>
        <sz val="18"/>
        <color rgb="FF0070C0"/>
        <rFont val="Times New Roman"/>
        <family val="1"/>
        <charset val="204"/>
      </rPr>
      <t>Ҳалқаро Ҳамкорлик бўйича Жамғарма кассалари фонди</t>
    </r>
    <r>
      <rPr>
        <b/>
        <i/>
        <sz val="18"/>
        <color rgb="FF0070C0"/>
        <rFont val="Times New Roman"/>
        <family val="1"/>
        <charset val="204"/>
      </rPr>
      <t xml:space="preserve"> </t>
    </r>
    <r>
      <rPr>
        <i/>
        <sz val="18"/>
        <color rgb="FF0070C0"/>
        <rFont val="Times New Roman"/>
        <family val="1"/>
        <charset val="204"/>
      </rPr>
      <t>(Айланма кредит фонди ҳамда Техник Ҳамкорликни таъсис этиш бўйича 2021 йил 10 сентябрдаги Қўшимча Келишув)</t>
    </r>
  </si>
  <si>
    <t>Ушбу қўшимча келишувга асосан қўшимча 75 000,0 Евро маблағлари ажратилди.</t>
  </si>
  <si>
    <t>Миқдори                  (АҚШ доллари)</t>
  </si>
  <si>
    <t>Осиё тараққиёт банки                        (ОТБ - Чорвачилик соҳасининг қўшилган қиймат занжирини ривожлантириш лойиҳаси)</t>
  </si>
  <si>
    <t xml:space="preserve">2022 йилда жалб қилиниши режалаштирилаётган кредит линиялари </t>
  </si>
  <si>
    <t>"Микрокредитбанк" акциядорлик-тижорат банки томонидан 2022 йилда жалб қилиниши режалаштирилаётган давлат кафолати остидаги кредит линиялари тўғрисида                                                                                                                                                                                                                                                                   МАЪЛУМОТ</t>
  </si>
  <si>
    <t>"Микрокредитбанк" акциядорлик-тижорат банки томонидан 2022 йилда жалб қилиниши режалаштирилаётган хорижий кредит линиялари тўғрисида                                                                                                                                                                                                                                                                   МАЪЛУМОТ</t>
  </si>
  <si>
    <t>Франция ривожланиш агентлиги (Чорвачилик соҳасини барқарор ривожлантиришни молиялаштириш)</t>
  </si>
  <si>
    <t>Жорий йилнинг 21 октябрь санасида Франция ривожланиш агентлиги ва банк вакиллари ўртасида учрашув бўлиб ўтди. Айни вақтда, Дью дилидженс ва KYC жараёнлари якунланди. Айни вақтда, жорий йилнинг 13 январида Ўзбекистон Республикаси Президентининг ПҚ-84-сонли қарори тасдиқланди.</t>
  </si>
  <si>
    <t>2022 йилда жалб қилинган кредит линиялар</t>
  </si>
  <si>
    <t>Жалб этилган ҳамда этилиши кутилаётган ой      (2022 й.)</t>
  </si>
  <si>
    <t>январь</t>
  </si>
  <si>
    <t>Жорий йилнинг 28 январь санасида 4,5 млн. АҚШ доллари маблағлари жалб этилди.</t>
  </si>
  <si>
    <t>Жами:</t>
  </si>
  <si>
    <t>4,45% +0,25%         жами 4,7%</t>
  </si>
  <si>
    <t>4,55% +0,45%         жами 5,0%</t>
  </si>
  <si>
    <t>февраль</t>
  </si>
  <si>
    <t>Жорий йилнинг 10 февраль санасида 3,33 млн. АҚШ доллари маблағлари жалб этилди.</t>
  </si>
  <si>
    <t>1 йил + 1 йил</t>
  </si>
  <si>
    <t>Жорий йилнинг 15 февраль санасида 10 млн. АҚШ доллари маблағлари жалб этилди.</t>
  </si>
  <si>
    <t>Жорий йилнинг 4 январь санасида 5 млн. АҚШ доллари маблари жалб этилди.</t>
  </si>
  <si>
    <t>Incofin (Бельгия)</t>
  </si>
  <si>
    <t>3-4 йил</t>
  </si>
  <si>
    <t>май-июнь</t>
  </si>
  <si>
    <t>4%</t>
  </si>
  <si>
    <t>Халык банк (Қозоғистон)</t>
  </si>
  <si>
    <t>июль</t>
  </si>
  <si>
    <t>Bunge S.A. (Швейцария)</t>
  </si>
  <si>
    <t>Жами ($ экв.):</t>
  </si>
  <si>
    <t>ХСРИК (Саудия Арабистони)</t>
  </si>
  <si>
    <t>7 йил</t>
  </si>
  <si>
    <t>5,5</t>
  </si>
  <si>
    <t>ХСРИКга маблағлар ажратиш бўйича сўровнома юборилди. Шунингдек, ХСРИК анкетаси тўлдирилиб тақдим этилди.</t>
  </si>
  <si>
    <t>Жорий йилнинг 11 апрель санасида 5 млн. АҚШ доллари маблари жалб этилди.</t>
  </si>
  <si>
    <t>III-IV-чорак                      2022 йил</t>
  </si>
  <si>
    <t>КФВ томонидан "Микрокредитбанк" АТБ, "Халқ банк" АТБ, "Ўзбеклизинг" АЖ, "Эхтиром плюс" ва "Ренесанс" микрокредит ташкилотларига 26,8 млн. Евро кредит линияси, 3,0 млн. Евро техник кўмак тарзида ажратилиши белгиланган. Ушбу маблағларни жалб қилиш юзасидан Ўзбекистон Республикаси ҳамда Германия давлат банки ўртасида 2021 йилнинг сентябрь ойида битим имзоланди. Айни вақтда, лойиҳа доирасида банкларни KYC ва Дью дилидженсни амалга оширувчи консультант ёлланиши учун тендер эълон қилиш жараёни амалга оширилмоқда.  III-чоракда танланадиган консультант томонидан банкларни KYC ва Дью дилидженсни амалга оширилиши белгиланган.</t>
  </si>
  <si>
    <t>Европа инвестиция банки                                                                                                                                                           (ЕИБ - Ўзбекистонда глобал коронавирус пандемияси даврида зарар кўрган тадбиркорлик субъектларини фавқулодда қўллаб-қувватлаш)</t>
  </si>
  <si>
    <t xml:space="preserve">Ўз. Рес. Президенти Админстрацияси раҳбарининг 2021 йил 21 июньдаги №02-РА 1-10317-сонли топшириғи бўйича Ўз. Рес. Президенти қарор лойиҳаси ишлаб чиқилган. 2021 йил 22 октябрда Иқтисодий тараққиёт ва камбағалликни қисқартириш вазирлиги томонидан келишиш учун юборилган ушбу қарор лойиҳаси бўйича банк томонидан эътироз ва қўшимчалар йўқлиги маълум қилинди. </t>
  </si>
  <si>
    <t>Ҳозирда Халык банк кредит қўмитасининг 10 млн. ажратиш бўйича ижобий хулосаси кутилмоқда. Маблағлар июнь ойида жалб қилиниши режалаштирилган.</t>
  </si>
  <si>
    <t>Жусан банк (Козоғистон)</t>
  </si>
  <si>
    <t>4,8+1,25%=6% all-in</t>
  </si>
  <si>
    <t>Жорий йилнинг апрел ойида бўлиб ўтган Иннопром форуми доирасида Россельхозбанк вакиллари билан учрашув ўтказилиб, маблағлар ажратиш бўйича таклифлари мухокама қилинган. Кредит фоизи бўйича музокаралар олиб борилмоқда.</t>
  </si>
  <si>
    <t>май</t>
  </si>
  <si>
    <t>6,5%</t>
  </si>
  <si>
    <t>Ўзбекистон Республикаси Вазирлар Маҳкамасининг 2019 йил 28 июлдаги 541-сонли қарорига асосан «Саноат корхоналарининг энергия самарадорлигини ошириш» лойиҳасида банкка 5,0 млн. Евро миқдоридаги маблағлар ажратилиши белгиланган. Ҳозирда, қайта кредитлаш имзоланди. Айни вақтда, Молия вазирлиги томонидан кредит линия маблағларини жалб қилиш юзасидан ЕИБга хат юборилиши кутилмоқда.</t>
  </si>
  <si>
    <t>Ўзбекистон Республикаси Вазирлари Маҳкамасининг 2021 йил 31 августдаги 554-сонли Қарорига асосан банкка жами 35 млн. АҚШ доллари миқдоридаги маблағлар ажратилиши белгиланган. Ҳозирда, ҳукумат томонидан Европа инвестиция банки билан кредит линия маблағларини жалб қилиш юзасидан шартнома имзоланди. Шунингдек, қайта кредитлаш шартномаси имзоланди. Айни вақтда, ЕИБ томонидан банкларнинг истиқболли лойиҳалари ўрганилмоқда.</t>
  </si>
  <si>
    <t>Халқаро қишлоқ ҳўжалигини ривожлантириш фонди-IFAD                               (Сутчиликда қўшилган қиймат занжирини ривожлантириш)</t>
  </si>
  <si>
    <t>Жорий йилнинг апрель ойида IFAD вакиллари билан учрашув ўтказилиб, NPL, гендер тенглигини таъминлаш бўйича амалга оширилаётган ишлар бўйича маълумот берилди. Мазкур маълумотлар асосида IFAD томонидан қўшимча 1,5 млн. доллар ажратилиши маълум қилинди.</t>
  </si>
  <si>
    <t>Bunge S A томонидан банкка 30 млн. миқдорида ўрнатилган лимит ўзлаштирилган бўлиб, август ойида 15 млн. қайтарилиши муносабати билан август ойида янги битим имзолашга келишилган.</t>
  </si>
  <si>
    <t>4,5-5%</t>
  </si>
  <si>
    <t>июнь-июль</t>
  </si>
  <si>
    <t>август</t>
  </si>
  <si>
    <t>апрель</t>
  </si>
  <si>
    <t>III-чорак                      2022 йил</t>
  </si>
  <si>
    <t>6 ой</t>
  </si>
  <si>
    <t>4,85%+0,33%               жами 5,18%</t>
  </si>
  <si>
    <t>Ҳозирда Инкофин билан кичик бизнес лойиҳаларини молиялаштириш бўйича 40 млн. Евро жалб қилиш бўйича бирламчи келишувга эришилган. Инкофин томонидан банкнинг молиявий ҳолатини ўрганиш мақсадида сўралған маълумотлар тақдим этилди. Жорий йилнинг 24 май санасида “Incofin CSVO” вакиллари Due diligence жараёнидан ўтказиш мақсадида “Микрокредитбанк” АТБга ташриф буюришди ҳамда банк раҳбарияти билан музокаралар олиб борди. Ҳозирда “Incofin CSVO” томонидан банкка лимит ўрнатиш бўйича хулосаси кутилмоқда. Кредит линия маблағларини жалб қилиш жорий йил август ойига қадар амалга оширилиши режалаштирилган.</t>
  </si>
  <si>
    <t>июнь</t>
  </si>
  <si>
    <t>Жорий йилнинг 22 июнь санасида 2,8 млн. АҚШ доллари маблағлари жалб этилди.</t>
  </si>
  <si>
    <t>Жорий йилнинг 16 май санасида 1,2 млн. АҚШ доллари маблағлари жалб этилди.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</si>
</sst>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charset val="204"/>
      <scheme val="minor"/>
    </font>
    <font>
      <b/>
      <sz val="24"/>
      <color rgb="FF002060"/>
      <name val="Times New Roman"/>
      <family val="1"/>
      <charset val="204"/>
    </font>
    <font>
      <sz val="12"/>
      <color theme="1"/>
      <name val="Times New Roman"/>
      <family val="1"/>
      <charset val="204"/>
    </font>
    <font>
      <b/>
      <sz val="16"/>
      <color theme="1"/>
      <name val="Times New Roman"/>
      <family val="1"/>
      <charset val="204"/>
    </font>
    <font>
      <b/>
      <i/>
      <sz val="18"/>
      <color rgb="FFC00000"/>
      <name val="Times New Roman"/>
      <family val="1"/>
      <charset val="204"/>
    </font>
    <font>
      <b/>
      <i/>
      <sz val="16"/>
      <color rgb="FFC00000"/>
      <name val="Times New Roman"/>
      <family val="1"/>
      <charset val="204"/>
    </font>
    <font>
      <i/>
      <sz val="16"/>
      <color rgb="FFC00000"/>
      <name val="Times New Roman"/>
      <family val="1"/>
      <charset val="204"/>
    </font>
    <font>
      <b/>
      <sz val="18"/>
      <color rgb="FF002060"/>
      <name val="Times New Roman"/>
      <family val="1"/>
      <charset val="204"/>
    </font>
    <font>
      <sz val="18"/>
      <color theme="1"/>
      <name val="Times New Roman"/>
      <family val="1"/>
      <charset val="204"/>
    </font>
    <font>
      <b/>
      <sz val="18"/>
      <color rgb="FF0070C0"/>
      <name val="Times New Roman"/>
      <family val="1"/>
      <charset val="204"/>
    </font>
    <font>
      <b/>
      <sz val="18"/>
      <color theme="1"/>
      <name val="Times New Roman"/>
      <family val="1"/>
      <charset val="204"/>
    </font>
    <font>
      <sz val="18"/>
      <color rgb="FF0070C0"/>
      <name val="Times New Roman"/>
      <family val="1"/>
      <charset val="204"/>
    </font>
    <font>
      <sz val="18"/>
      <name val="Times New Roman"/>
      <family val="1"/>
      <charset val="204"/>
    </font>
    <font>
      <b/>
      <i/>
      <sz val="18"/>
      <color rgb="FF0070C0"/>
      <name val="Times New Roman"/>
      <family val="1"/>
      <charset val="204"/>
    </font>
    <font>
      <i/>
      <sz val="18"/>
      <color rgb="FF0070C0"/>
      <name val="Times New Roman"/>
      <family val="1"/>
      <charset val="204"/>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8">
    <xf numFmtId="0" fontId="0" fillId="0" borderId="0" xfId="0"/>
    <xf numFmtId="0" fontId="2" fillId="0" borderId="0" xfId="0" applyFont="1"/>
    <xf numFmtId="0" fontId="3"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0" applyFont="1" applyAlignment="1">
      <alignment horizontal="center" vertical="center" wrapText="1"/>
    </xf>
    <xf numFmtId="10" fontId="5" fillId="0" borderId="0" xfId="0" applyNumberFormat="1" applyFont="1" applyAlignment="1">
      <alignment horizontal="center" vertical="center" wrapText="1"/>
    </xf>
    <xf numFmtId="0" fontId="6" fillId="0" borderId="0" xfId="0" applyFont="1" applyAlignment="1">
      <alignment horizontal="righ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11" xfId="0" applyFont="1" applyBorder="1" applyAlignment="1">
      <alignment horizontal="center" vertical="center" wrapText="1"/>
    </xf>
    <xf numFmtId="164" fontId="9" fillId="0" borderId="11" xfId="0" applyNumberFormat="1" applyFont="1" applyBorder="1" applyAlignment="1">
      <alignment horizontal="center" vertical="center" wrapText="1"/>
    </xf>
    <xf numFmtId="164" fontId="10"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9" fontId="8" fillId="0" borderId="11" xfId="0" applyNumberFormat="1" applyFont="1" applyBorder="1" applyAlignment="1">
      <alignment horizontal="center" vertical="center" wrapText="1"/>
    </xf>
    <xf numFmtId="4" fontId="2" fillId="0" borderId="0" xfId="0" applyNumberFormat="1" applyFont="1"/>
    <xf numFmtId="164" fontId="11" fillId="0" borderId="11"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165" fontId="8" fillId="0" borderId="11" xfId="0" applyNumberFormat="1" applyFont="1" applyBorder="1" applyAlignment="1">
      <alignment horizontal="center" vertical="center" wrapText="1"/>
    </xf>
    <xf numFmtId="4" fontId="12"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10" fontId="8" fillId="0" borderId="11" xfId="0" applyNumberFormat="1" applyFont="1" applyBorder="1" applyAlignment="1">
      <alignment horizontal="center" vertical="center" wrapText="1"/>
    </xf>
    <xf numFmtId="0" fontId="2" fillId="0" borderId="0" xfId="0" applyFont="1" applyAlignment="1">
      <alignment wrapText="1"/>
    </xf>
    <xf numFmtId="49" fontId="8" fillId="0" borderId="11" xfId="0" applyNumberFormat="1" applyFont="1" applyBorder="1" applyAlignment="1">
      <alignment horizontal="center" vertical="center" wrapText="1"/>
    </xf>
    <xf numFmtId="0" fontId="8" fillId="0" borderId="11" xfId="0" applyFont="1" applyBorder="1" applyAlignment="1">
      <alignment vertical="center" wrapText="1"/>
    </xf>
    <xf numFmtId="10" fontId="0" fillId="0" borderId="0" xfId="0" applyNumberFormat="1"/>
    <xf numFmtId="4" fontId="0" fillId="0" borderId="0" xfId="0" applyNumberFormat="1"/>
    <xf numFmtId="14" fontId="12"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64" fontId="11" fillId="0" borderId="15" xfId="0" applyNumberFormat="1" applyFont="1" applyBorder="1" applyAlignment="1">
      <alignment horizontal="center" vertical="center" wrapText="1"/>
    </xf>
    <xf numFmtId="4" fontId="8" fillId="0" borderId="15" xfId="0" applyNumberFormat="1" applyFont="1" applyBorder="1" applyAlignment="1">
      <alignment horizontal="center" vertical="center" wrapText="1"/>
    </xf>
    <xf numFmtId="164" fontId="8" fillId="0" borderId="15" xfId="0" applyNumberFormat="1" applyFont="1" applyBorder="1" applyAlignment="1">
      <alignment horizontal="center" vertical="center" wrapText="1"/>
    </xf>
    <xf numFmtId="14" fontId="12" fillId="0" borderId="15" xfId="0" applyNumberFormat="1" applyFont="1" applyBorder="1" applyAlignment="1">
      <alignment horizontal="center" vertical="center" wrapText="1"/>
    </xf>
    <xf numFmtId="0" fontId="8" fillId="0" borderId="16" xfId="0" applyFont="1" applyBorder="1" applyAlignment="1">
      <alignment horizontal="center" vertical="center" wrapText="1"/>
    </xf>
    <xf numFmtId="164" fontId="12" fillId="0" borderId="11" xfId="0" applyNumberFormat="1" applyFont="1" applyBorder="1" applyAlignment="1">
      <alignment horizontal="center" vertical="center" wrapText="1"/>
    </xf>
    <xf numFmtId="4" fontId="10" fillId="0" borderId="11" xfId="0" applyNumberFormat="1"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0" fontId="7" fillId="2" borderId="8"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164" fontId="9" fillId="2" borderId="11" xfId="0" applyNumberFormat="1" applyFont="1" applyFill="1" applyBorder="1" applyAlignment="1">
      <alignment horizontal="center" vertical="center" wrapText="1"/>
    </xf>
    <xf numFmtId="4" fontId="10" fillId="2" borderId="11"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164" fontId="8" fillId="2" borderId="11" xfId="0" applyNumberFormat="1" applyFont="1" applyFill="1" applyBorder="1" applyAlignment="1">
      <alignment horizontal="center" vertical="center" wrapText="1"/>
    </xf>
    <xf numFmtId="165" fontId="8" fillId="2" borderId="11" xfId="0" applyNumberFormat="1" applyFont="1" applyFill="1" applyBorder="1" applyAlignment="1">
      <alignment horizontal="center" vertical="center" wrapText="1"/>
    </xf>
    <xf numFmtId="4" fontId="12" fillId="2" borderId="11"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164" fontId="10" fillId="2" borderId="11" xfId="0" applyNumberFormat="1" applyFont="1" applyFill="1" applyBorder="1" applyAlignment="1">
      <alignment horizontal="center" vertical="center" wrapText="1"/>
    </xf>
    <xf numFmtId="9" fontId="8" fillId="2"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1" fillId="0" borderId="0" xfId="0" applyFont="1" applyAlignment="1">
      <alignment horizontal="center" vertical="center" wrapText="1"/>
    </xf>
    <xf numFmtId="0" fontId="7" fillId="2" borderId="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55" zoomScaleNormal="55" zoomScaleSheetLayoutView="55" workbookViewId="0">
      <selection activeCell="B7" sqref="B7"/>
    </sheetView>
  </sheetViews>
  <sheetFormatPr defaultRowHeight="15" x14ac:dyDescent="0.25"/>
  <cols>
    <col min="1" max="1" width="9" customWidth="1"/>
    <col min="2" max="2" width="55.28515625" customWidth="1"/>
    <col min="3" max="3" width="22.28515625" bestFit="1" customWidth="1"/>
    <col min="4" max="4" width="18.42578125" customWidth="1"/>
    <col min="5" max="5" width="29" customWidth="1"/>
    <col min="6" max="6" width="31.85546875" style="24" customWidth="1"/>
    <col min="7" max="7" width="30.85546875" style="24" customWidth="1"/>
    <col min="8" max="8" width="132.85546875" customWidth="1"/>
    <col min="229" max="229" width="5.140625" customWidth="1"/>
    <col min="230" max="230" width="18.42578125" customWidth="1"/>
    <col min="231" max="231" width="37" customWidth="1"/>
    <col min="232" max="233" width="21.140625" customWidth="1"/>
    <col min="234" max="234" width="27.42578125" customWidth="1"/>
    <col min="235" max="235" width="28.140625" customWidth="1"/>
    <col min="236" max="236" width="87.140625" customWidth="1"/>
    <col min="237" max="237" width="22.42578125" customWidth="1"/>
    <col min="485" max="485" width="5.140625" customWidth="1"/>
    <col min="486" max="486" width="18.42578125" customWidth="1"/>
    <col min="487" max="487" width="37" customWidth="1"/>
    <col min="488" max="489" width="21.140625" customWidth="1"/>
    <col min="490" max="490" width="27.42578125" customWidth="1"/>
    <col min="491" max="491" width="28.140625" customWidth="1"/>
    <col min="492" max="492" width="87.140625" customWidth="1"/>
    <col min="493" max="493" width="22.42578125" customWidth="1"/>
    <col min="741" max="741" width="5.140625" customWidth="1"/>
    <col min="742" max="742" width="18.42578125" customWidth="1"/>
    <col min="743" max="743" width="37" customWidth="1"/>
    <col min="744" max="745" width="21.140625" customWidth="1"/>
    <col min="746" max="746" width="27.42578125" customWidth="1"/>
    <col min="747" max="747" width="28.140625" customWidth="1"/>
    <col min="748" max="748" width="87.140625" customWidth="1"/>
    <col min="749" max="749" width="22.42578125" customWidth="1"/>
    <col min="997" max="997" width="5.140625" customWidth="1"/>
    <col min="998" max="998" width="18.42578125" customWidth="1"/>
    <col min="999" max="999" width="37" customWidth="1"/>
    <col min="1000" max="1001" width="21.140625" customWidth="1"/>
    <col min="1002" max="1002" width="27.42578125" customWidth="1"/>
    <col min="1003" max="1003" width="28.140625" customWidth="1"/>
    <col min="1004" max="1004" width="87.140625" customWidth="1"/>
    <col min="1005" max="1005" width="22.42578125" customWidth="1"/>
    <col min="1253" max="1253" width="5.140625" customWidth="1"/>
    <col min="1254" max="1254" width="18.42578125" customWidth="1"/>
    <col min="1255" max="1255" width="37" customWidth="1"/>
    <col min="1256" max="1257" width="21.140625" customWidth="1"/>
    <col min="1258" max="1258" width="27.42578125" customWidth="1"/>
    <col min="1259" max="1259" width="28.140625" customWidth="1"/>
    <col min="1260" max="1260" width="87.140625" customWidth="1"/>
    <col min="1261" max="1261" width="22.42578125" customWidth="1"/>
    <col min="1509" max="1509" width="5.140625" customWidth="1"/>
    <col min="1510" max="1510" width="18.42578125" customWidth="1"/>
    <col min="1511" max="1511" width="37" customWidth="1"/>
    <col min="1512" max="1513" width="21.140625" customWidth="1"/>
    <col min="1514" max="1514" width="27.42578125" customWidth="1"/>
    <col min="1515" max="1515" width="28.140625" customWidth="1"/>
    <col min="1516" max="1516" width="87.140625" customWidth="1"/>
    <col min="1517" max="1517" width="22.42578125" customWidth="1"/>
    <col min="1765" max="1765" width="5.140625" customWidth="1"/>
    <col min="1766" max="1766" width="18.42578125" customWidth="1"/>
    <col min="1767" max="1767" width="37" customWidth="1"/>
    <col min="1768" max="1769" width="21.140625" customWidth="1"/>
    <col min="1770" max="1770" width="27.42578125" customWidth="1"/>
    <col min="1771" max="1771" width="28.140625" customWidth="1"/>
    <col min="1772" max="1772" width="87.140625" customWidth="1"/>
    <col min="1773" max="1773" width="22.42578125" customWidth="1"/>
    <col min="2021" max="2021" width="5.140625" customWidth="1"/>
    <col min="2022" max="2022" width="18.42578125" customWidth="1"/>
    <col min="2023" max="2023" width="37" customWidth="1"/>
    <col min="2024" max="2025" width="21.140625" customWidth="1"/>
    <col min="2026" max="2026" width="27.42578125" customWidth="1"/>
    <col min="2027" max="2027" width="28.140625" customWidth="1"/>
    <col min="2028" max="2028" width="87.140625" customWidth="1"/>
    <col min="2029" max="2029" width="22.42578125" customWidth="1"/>
    <col min="2277" max="2277" width="5.140625" customWidth="1"/>
    <col min="2278" max="2278" width="18.42578125" customWidth="1"/>
    <col min="2279" max="2279" width="37" customWidth="1"/>
    <col min="2280" max="2281" width="21.140625" customWidth="1"/>
    <col min="2282" max="2282" width="27.42578125" customWidth="1"/>
    <col min="2283" max="2283" width="28.140625" customWidth="1"/>
    <col min="2284" max="2284" width="87.140625" customWidth="1"/>
    <col min="2285" max="2285" width="22.42578125" customWidth="1"/>
    <col min="2533" max="2533" width="5.140625" customWidth="1"/>
    <col min="2534" max="2534" width="18.42578125" customWidth="1"/>
    <col min="2535" max="2535" width="37" customWidth="1"/>
    <col min="2536" max="2537" width="21.140625" customWidth="1"/>
    <col min="2538" max="2538" width="27.42578125" customWidth="1"/>
    <col min="2539" max="2539" width="28.140625" customWidth="1"/>
    <col min="2540" max="2540" width="87.140625" customWidth="1"/>
    <col min="2541" max="2541" width="22.42578125" customWidth="1"/>
    <col min="2789" max="2789" width="5.140625" customWidth="1"/>
    <col min="2790" max="2790" width="18.42578125" customWidth="1"/>
    <col min="2791" max="2791" width="37" customWidth="1"/>
    <col min="2792" max="2793" width="21.140625" customWidth="1"/>
    <col min="2794" max="2794" width="27.42578125" customWidth="1"/>
    <col min="2795" max="2795" width="28.140625" customWidth="1"/>
    <col min="2796" max="2796" width="87.140625" customWidth="1"/>
    <col min="2797" max="2797" width="22.42578125" customWidth="1"/>
    <col min="3045" max="3045" width="5.140625" customWidth="1"/>
    <col min="3046" max="3046" width="18.42578125" customWidth="1"/>
    <col min="3047" max="3047" width="37" customWidth="1"/>
    <col min="3048" max="3049" width="21.140625" customWidth="1"/>
    <col min="3050" max="3050" width="27.42578125" customWidth="1"/>
    <col min="3051" max="3051" width="28.140625" customWidth="1"/>
    <col min="3052" max="3052" width="87.140625" customWidth="1"/>
    <col min="3053" max="3053" width="22.42578125" customWidth="1"/>
    <col min="3301" max="3301" width="5.140625" customWidth="1"/>
    <col min="3302" max="3302" width="18.42578125" customWidth="1"/>
    <col min="3303" max="3303" width="37" customWidth="1"/>
    <col min="3304" max="3305" width="21.140625" customWidth="1"/>
    <col min="3306" max="3306" width="27.42578125" customWidth="1"/>
    <col min="3307" max="3307" width="28.140625" customWidth="1"/>
    <col min="3308" max="3308" width="87.140625" customWidth="1"/>
    <col min="3309" max="3309" width="22.42578125" customWidth="1"/>
    <col min="3557" max="3557" width="5.140625" customWidth="1"/>
    <col min="3558" max="3558" width="18.42578125" customWidth="1"/>
    <col min="3559" max="3559" width="37" customWidth="1"/>
    <col min="3560" max="3561" width="21.140625" customWidth="1"/>
    <col min="3562" max="3562" width="27.42578125" customWidth="1"/>
    <col min="3563" max="3563" width="28.140625" customWidth="1"/>
    <col min="3564" max="3564" width="87.140625" customWidth="1"/>
    <col min="3565" max="3565" width="22.42578125" customWidth="1"/>
    <col min="3813" max="3813" width="5.140625" customWidth="1"/>
    <col min="3814" max="3814" width="18.42578125" customWidth="1"/>
    <col min="3815" max="3815" width="37" customWidth="1"/>
    <col min="3816" max="3817" width="21.140625" customWidth="1"/>
    <col min="3818" max="3818" width="27.42578125" customWidth="1"/>
    <col min="3819" max="3819" width="28.140625" customWidth="1"/>
    <col min="3820" max="3820" width="87.140625" customWidth="1"/>
    <col min="3821" max="3821" width="22.42578125" customWidth="1"/>
    <col min="4069" max="4069" width="5.140625" customWidth="1"/>
    <col min="4070" max="4070" width="18.42578125" customWidth="1"/>
    <col min="4071" max="4071" width="37" customWidth="1"/>
    <col min="4072" max="4073" width="21.140625" customWidth="1"/>
    <col min="4074" max="4074" width="27.42578125" customWidth="1"/>
    <col min="4075" max="4075" width="28.140625" customWidth="1"/>
    <col min="4076" max="4076" width="87.140625" customWidth="1"/>
    <col min="4077" max="4077" width="22.42578125" customWidth="1"/>
    <col min="4325" max="4325" width="5.140625" customWidth="1"/>
    <col min="4326" max="4326" width="18.42578125" customWidth="1"/>
    <col min="4327" max="4327" width="37" customWidth="1"/>
    <col min="4328" max="4329" width="21.140625" customWidth="1"/>
    <col min="4330" max="4330" width="27.42578125" customWidth="1"/>
    <col min="4331" max="4331" width="28.140625" customWidth="1"/>
    <col min="4332" max="4332" width="87.140625" customWidth="1"/>
    <col min="4333" max="4333" width="22.42578125" customWidth="1"/>
    <col min="4581" max="4581" width="5.140625" customWidth="1"/>
    <col min="4582" max="4582" width="18.42578125" customWidth="1"/>
    <col min="4583" max="4583" width="37" customWidth="1"/>
    <col min="4584" max="4585" width="21.140625" customWidth="1"/>
    <col min="4586" max="4586" width="27.42578125" customWidth="1"/>
    <col min="4587" max="4587" width="28.140625" customWidth="1"/>
    <col min="4588" max="4588" width="87.140625" customWidth="1"/>
    <col min="4589" max="4589" width="22.42578125" customWidth="1"/>
    <col min="4837" max="4837" width="5.140625" customWidth="1"/>
    <col min="4838" max="4838" width="18.42578125" customWidth="1"/>
    <col min="4839" max="4839" width="37" customWidth="1"/>
    <col min="4840" max="4841" width="21.140625" customWidth="1"/>
    <col min="4842" max="4842" width="27.42578125" customWidth="1"/>
    <col min="4843" max="4843" width="28.140625" customWidth="1"/>
    <col min="4844" max="4844" width="87.140625" customWidth="1"/>
    <col min="4845" max="4845" width="22.42578125" customWidth="1"/>
    <col min="5093" max="5093" width="5.140625" customWidth="1"/>
    <col min="5094" max="5094" width="18.42578125" customWidth="1"/>
    <col min="5095" max="5095" width="37" customWidth="1"/>
    <col min="5096" max="5097" width="21.140625" customWidth="1"/>
    <col min="5098" max="5098" width="27.42578125" customWidth="1"/>
    <col min="5099" max="5099" width="28.140625" customWidth="1"/>
    <col min="5100" max="5100" width="87.140625" customWidth="1"/>
    <col min="5101" max="5101" width="22.42578125" customWidth="1"/>
    <col min="5349" max="5349" width="5.140625" customWidth="1"/>
    <col min="5350" max="5350" width="18.42578125" customWidth="1"/>
    <col min="5351" max="5351" width="37" customWidth="1"/>
    <col min="5352" max="5353" width="21.140625" customWidth="1"/>
    <col min="5354" max="5354" width="27.42578125" customWidth="1"/>
    <col min="5355" max="5355" width="28.140625" customWidth="1"/>
    <col min="5356" max="5356" width="87.140625" customWidth="1"/>
    <col min="5357" max="5357" width="22.42578125" customWidth="1"/>
    <col min="5605" max="5605" width="5.140625" customWidth="1"/>
    <col min="5606" max="5606" width="18.42578125" customWidth="1"/>
    <col min="5607" max="5607" width="37" customWidth="1"/>
    <col min="5608" max="5609" width="21.140625" customWidth="1"/>
    <col min="5610" max="5610" width="27.42578125" customWidth="1"/>
    <col min="5611" max="5611" width="28.140625" customWidth="1"/>
    <col min="5612" max="5612" width="87.140625" customWidth="1"/>
    <col min="5613" max="5613" width="22.42578125" customWidth="1"/>
    <col min="5861" max="5861" width="5.140625" customWidth="1"/>
    <col min="5862" max="5862" width="18.42578125" customWidth="1"/>
    <col min="5863" max="5863" width="37" customWidth="1"/>
    <col min="5864" max="5865" width="21.140625" customWidth="1"/>
    <col min="5866" max="5866" width="27.42578125" customWidth="1"/>
    <col min="5867" max="5867" width="28.140625" customWidth="1"/>
    <col min="5868" max="5868" width="87.140625" customWidth="1"/>
    <col min="5869" max="5869" width="22.42578125" customWidth="1"/>
    <col min="6117" max="6117" width="5.140625" customWidth="1"/>
    <col min="6118" max="6118" width="18.42578125" customWidth="1"/>
    <col min="6119" max="6119" width="37" customWidth="1"/>
    <col min="6120" max="6121" width="21.140625" customWidth="1"/>
    <col min="6122" max="6122" width="27.42578125" customWidth="1"/>
    <col min="6123" max="6123" width="28.140625" customWidth="1"/>
    <col min="6124" max="6124" width="87.140625" customWidth="1"/>
    <col min="6125" max="6125" width="22.42578125" customWidth="1"/>
    <col min="6373" max="6373" width="5.140625" customWidth="1"/>
    <col min="6374" max="6374" width="18.42578125" customWidth="1"/>
    <col min="6375" max="6375" width="37" customWidth="1"/>
    <col min="6376" max="6377" width="21.140625" customWidth="1"/>
    <col min="6378" max="6378" width="27.42578125" customWidth="1"/>
    <col min="6379" max="6379" width="28.140625" customWidth="1"/>
    <col min="6380" max="6380" width="87.140625" customWidth="1"/>
    <col min="6381" max="6381" width="22.42578125" customWidth="1"/>
    <col min="6629" max="6629" width="5.140625" customWidth="1"/>
    <col min="6630" max="6630" width="18.42578125" customWidth="1"/>
    <col min="6631" max="6631" width="37" customWidth="1"/>
    <col min="6632" max="6633" width="21.140625" customWidth="1"/>
    <col min="6634" max="6634" width="27.42578125" customWidth="1"/>
    <col min="6635" max="6635" width="28.140625" customWidth="1"/>
    <col min="6636" max="6636" width="87.140625" customWidth="1"/>
    <col min="6637" max="6637" width="22.42578125" customWidth="1"/>
    <col min="6885" max="6885" width="5.140625" customWidth="1"/>
    <col min="6886" max="6886" width="18.42578125" customWidth="1"/>
    <col min="6887" max="6887" width="37" customWidth="1"/>
    <col min="6888" max="6889" width="21.140625" customWidth="1"/>
    <col min="6890" max="6890" width="27.42578125" customWidth="1"/>
    <col min="6891" max="6891" width="28.140625" customWidth="1"/>
    <col min="6892" max="6892" width="87.140625" customWidth="1"/>
    <col min="6893" max="6893" width="22.42578125" customWidth="1"/>
    <col min="7141" max="7141" width="5.140625" customWidth="1"/>
    <col min="7142" max="7142" width="18.42578125" customWidth="1"/>
    <col min="7143" max="7143" width="37" customWidth="1"/>
    <col min="7144" max="7145" width="21.140625" customWidth="1"/>
    <col min="7146" max="7146" width="27.42578125" customWidth="1"/>
    <col min="7147" max="7147" width="28.140625" customWidth="1"/>
    <col min="7148" max="7148" width="87.140625" customWidth="1"/>
    <col min="7149" max="7149" width="22.42578125" customWidth="1"/>
    <col min="7397" max="7397" width="5.140625" customWidth="1"/>
    <col min="7398" max="7398" width="18.42578125" customWidth="1"/>
    <col min="7399" max="7399" width="37" customWidth="1"/>
    <col min="7400" max="7401" width="21.140625" customWidth="1"/>
    <col min="7402" max="7402" width="27.42578125" customWidth="1"/>
    <col min="7403" max="7403" width="28.140625" customWidth="1"/>
    <col min="7404" max="7404" width="87.140625" customWidth="1"/>
    <col min="7405" max="7405" width="22.42578125" customWidth="1"/>
    <col min="7653" max="7653" width="5.140625" customWidth="1"/>
    <col min="7654" max="7654" width="18.42578125" customWidth="1"/>
    <col min="7655" max="7655" width="37" customWidth="1"/>
    <col min="7656" max="7657" width="21.140625" customWidth="1"/>
    <col min="7658" max="7658" width="27.42578125" customWidth="1"/>
    <col min="7659" max="7659" width="28.140625" customWidth="1"/>
    <col min="7660" max="7660" width="87.140625" customWidth="1"/>
    <col min="7661" max="7661" width="22.42578125" customWidth="1"/>
    <col min="7909" max="7909" width="5.140625" customWidth="1"/>
    <col min="7910" max="7910" width="18.42578125" customWidth="1"/>
    <col min="7911" max="7911" width="37" customWidth="1"/>
    <col min="7912" max="7913" width="21.140625" customWidth="1"/>
    <col min="7914" max="7914" width="27.42578125" customWidth="1"/>
    <col min="7915" max="7915" width="28.140625" customWidth="1"/>
    <col min="7916" max="7916" width="87.140625" customWidth="1"/>
    <col min="7917" max="7917" width="22.42578125" customWidth="1"/>
    <col min="8165" max="8165" width="5.140625" customWidth="1"/>
    <col min="8166" max="8166" width="18.42578125" customWidth="1"/>
    <col min="8167" max="8167" width="37" customWidth="1"/>
    <col min="8168" max="8169" width="21.140625" customWidth="1"/>
    <col min="8170" max="8170" width="27.42578125" customWidth="1"/>
    <col min="8171" max="8171" width="28.140625" customWidth="1"/>
    <col min="8172" max="8172" width="87.140625" customWidth="1"/>
    <col min="8173" max="8173" width="22.42578125" customWidth="1"/>
    <col min="8421" max="8421" width="5.140625" customWidth="1"/>
    <col min="8422" max="8422" width="18.42578125" customWidth="1"/>
    <col min="8423" max="8423" width="37" customWidth="1"/>
    <col min="8424" max="8425" width="21.140625" customWidth="1"/>
    <col min="8426" max="8426" width="27.42578125" customWidth="1"/>
    <col min="8427" max="8427" width="28.140625" customWidth="1"/>
    <col min="8428" max="8428" width="87.140625" customWidth="1"/>
    <col min="8429" max="8429" width="22.42578125" customWidth="1"/>
    <col min="8677" max="8677" width="5.140625" customWidth="1"/>
    <col min="8678" max="8678" width="18.42578125" customWidth="1"/>
    <col min="8679" max="8679" width="37" customWidth="1"/>
    <col min="8680" max="8681" width="21.140625" customWidth="1"/>
    <col min="8682" max="8682" width="27.42578125" customWidth="1"/>
    <col min="8683" max="8683" width="28.140625" customWidth="1"/>
    <col min="8684" max="8684" width="87.140625" customWidth="1"/>
    <col min="8685" max="8685" width="22.42578125" customWidth="1"/>
    <col min="8933" max="8933" width="5.140625" customWidth="1"/>
    <col min="8934" max="8934" width="18.42578125" customWidth="1"/>
    <col min="8935" max="8935" width="37" customWidth="1"/>
    <col min="8936" max="8937" width="21.140625" customWidth="1"/>
    <col min="8938" max="8938" width="27.42578125" customWidth="1"/>
    <col min="8939" max="8939" width="28.140625" customWidth="1"/>
    <col min="8940" max="8940" width="87.140625" customWidth="1"/>
    <col min="8941" max="8941" width="22.42578125" customWidth="1"/>
    <col min="9189" max="9189" width="5.140625" customWidth="1"/>
    <col min="9190" max="9190" width="18.42578125" customWidth="1"/>
    <col min="9191" max="9191" width="37" customWidth="1"/>
    <col min="9192" max="9193" width="21.140625" customWidth="1"/>
    <col min="9194" max="9194" width="27.42578125" customWidth="1"/>
    <col min="9195" max="9195" width="28.140625" customWidth="1"/>
    <col min="9196" max="9196" width="87.140625" customWidth="1"/>
    <col min="9197" max="9197" width="22.42578125" customWidth="1"/>
    <col min="9445" max="9445" width="5.140625" customWidth="1"/>
    <col min="9446" max="9446" width="18.42578125" customWidth="1"/>
    <col min="9447" max="9447" width="37" customWidth="1"/>
    <col min="9448" max="9449" width="21.140625" customWidth="1"/>
    <col min="9450" max="9450" width="27.42578125" customWidth="1"/>
    <col min="9451" max="9451" width="28.140625" customWidth="1"/>
    <col min="9452" max="9452" width="87.140625" customWidth="1"/>
    <col min="9453" max="9453" width="22.42578125" customWidth="1"/>
    <col min="9701" max="9701" width="5.140625" customWidth="1"/>
    <col min="9702" max="9702" width="18.42578125" customWidth="1"/>
    <col min="9703" max="9703" width="37" customWidth="1"/>
    <col min="9704" max="9705" width="21.140625" customWidth="1"/>
    <col min="9706" max="9706" width="27.42578125" customWidth="1"/>
    <col min="9707" max="9707" width="28.140625" customWidth="1"/>
    <col min="9708" max="9708" width="87.140625" customWidth="1"/>
    <col min="9709" max="9709" width="22.42578125" customWidth="1"/>
    <col min="9957" max="9957" width="5.140625" customWidth="1"/>
    <col min="9958" max="9958" width="18.42578125" customWidth="1"/>
    <col min="9959" max="9959" width="37" customWidth="1"/>
    <col min="9960" max="9961" width="21.140625" customWidth="1"/>
    <col min="9962" max="9962" width="27.42578125" customWidth="1"/>
    <col min="9963" max="9963" width="28.140625" customWidth="1"/>
    <col min="9964" max="9964" width="87.140625" customWidth="1"/>
    <col min="9965" max="9965" width="22.42578125" customWidth="1"/>
    <col min="10213" max="10213" width="5.140625" customWidth="1"/>
    <col min="10214" max="10214" width="18.42578125" customWidth="1"/>
    <col min="10215" max="10215" width="37" customWidth="1"/>
    <col min="10216" max="10217" width="21.140625" customWidth="1"/>
    <col min="10218" max="10218" width="27.42578125" customWidth="1"/>
    <col min="10219" max="10219" width="28.140625" customWidth="1"/>
    <col min="10220" max="10220" width="87.140625" customWidth="1"/>
    <col min="10221" max="10221" width="22.42578125" customWidth="1"/>
    <col min="10469" max="10469" width="5.140625" customWidth="1"/>
    <col min="10470" max="10470" width="18.42578125" customWidth="1"/>
    <col min="10471" max="10471" width="37" customWidth="1"/>
    <col min="10472" max="10473" width="21.140625" customWidth="1"/>
    <col min="10474" max="10474" width="27.42578125" customWidth="1"/>
    <col min="10475" max="10475" width="28.140625" customWidth="1"/>
    <col min="10476" max="10476" width="87.140625" customWidth="1"/>
    <col min="10477" max="10477" width="22.42578125" customWidth="1"/>
    <col min="10725" max="10725" width="5.140625" customWidth="1"/>
    <col min="10726" max="10726" width="18.42578125" customWidth="1"/>
    <col min="10727" max="10727" width="37" customWidth="1"/>
    <col min="10728" max="10729" width="21.140625" customWidth="1"/>
    <col min="10730" max="10730" width="27.42578125" customWidth="1"/>
    <col min="10731" max="10731" width="28.140625" customWidth="1"/>
    <col min="10732" max="10732" width="87.140625" customWidth="1"/>
    <col min="10733" max="10733" width="22.42578125" customWidth="1"/>
    <col min="10981" max="10981" width="5.140625" customWidth="1"/>
    <col min="10982" max="10982" width="18.42578125" customWidth="1"/>
    <col min="10983" max="10983" width="37" customWidth="1"/>
    <col min="10984" max="10985" width="21.140625" customWidth="1"/>
    <col min="10986" max="10986" width="27.42578125" customWidth="1"/>
    <col min="10987" max="10987" width="28.140625" customWidth="1"/>
    <col min="10988" max="10988" width="87.140625" customWidth="1"/>
    <col min="10989" max="10989" width="22.42578125" customWidth="1"/>
    <col min="11237" max="11237" width="5.140625" customWidth="1"/>
    <col min="11238" max="11238" width="18.42578125" customWidth="1"/>
    <col min="11239" max="11239" width="37" customWidth="1"/>
    <col min="11240" max="11241" width="21.140625" customWidth="1"/>
    <col min="11242" max="11242" width="27.42578125" customWidth="1"/>
    <col min="11243" max="11243" width="28.140625" customWidth="1"/>
    <col min="11244" max="11244" width="87.140625" customWidth="1"/>
    <col min="11245" max="11245" width="22.42578125" customWidth="1"/>
    <col min="11493" max="11493" width="5.140625" customWidth="1"/>
    <col min="11494" max="11494" width="18.42578125" customWidth="1"/>
    <col min="11495" max="11495" width="37" customWidth="1"/>
    <col min="11496" max="11497" width="21.140625" customWidth="1"/>
    <col min="11498" max="11498" width="27.42578125" customWidth="1"/>
    <col min="11499" max="11499" width="28.140625" customWidth="1"/>
    <col min="11500" max="11500" width="87.140625" customWidth="1"/>
    <col min="11501" max="11501" width="22.42578125" customWidth="1"/>
    <col min="11749" max="11749" width="5.140625" customWidth="1"/>
    <col min="11750" max="11750" width="18.42578125" customWidth="1"/>
    <col min="11751" max="11751" width="37" customWidth="1"/>
    <col min="11752" max="11753" width="21.140625" customWidth="1"/>
    <col min="11754" max="11754" width="27.42578125" customWidth="1"/>
    <col min="11755" max="11755" width="28.140625" customWidth="1"/>
    <col min="11756" max="11756" width="87.140625" customWidth="1"/>
    <col min="11757" max="11757" width="22.42578125" customWidth="1"/>
    <col min="12005" max="12005" width="5.140625" customWidth="1"/>
    <col min="12006" max="12006" width="18.42578125" customWidth="1"/>
    <col min="12007" max="12007" width="37" customWidth="1"/>
    <col min="12008" max="12009" width="21.140625" customWidth="1"/>
    <col min="12010" max="12010" width="27.42578125" customWidth="1"/>
    <col min="12011" max="12011" width="28.140625" customWidth="1"/>
    <col min="12012" max="12012" width="87.140625" customWidth="1"/>
    <col min="12013" max="12013" width="22.42578125" customWidth="1"/>
    <col min="12261" max="12261" width="5.140625" customWidth="1"/>
    <col min="12262" max="12262" width="18.42578125" customWidth="1"/>
    <col min="12263" max="12263" width="37" customWidth="1"/>
    <col min="12264" max="12265" width="21.140625" customWidth="1"/>
    <col min="12266" max="12266" width="27.42578125" customWidth="1"/>
    <col min="12267" max="12267" width="28.140625" customWidth="1"/>
    <col min="12268" max="12268" width="87.140625" customWidth="1"/>
    <col min="12269" max="12269" width="22.42578125" customWidth="1"/>
    <col min="12517" max="12517" width="5.140625" customWidth="1"/>
    <col min="12518" max="12518" width="18.42578125" customWidth="1"/>
    <col min="12519" max="12519" width="37" customWidth="1"/>
    <col min="12520" max="12521" width="21.140625" customWidth="1"/>
    <col min="12522" max="12522" width="27.42578125" customWidth="1"/>
    <col min="12523" max="12523" width="28.140625" customWidth="1"/>
    <col min="12524" max="12524" width="87.140625" customWidth="1"/>
    <col min="12525" max="12525" width="22.42578125" customWidth="1"/>
    <col min="12773" max="12773" width="5.140625" customWidth="1"/>
    <col min="12774" max="12774" width="18.42578125" customWidth="1"/>
    <col min="12775" max="12775" width="37" customWidth="1"/>
    <col min="12776" max="12777" width="21.140625" customWidth="1"/>
    <col min="12778" max="12778" width="27.42578125" customWidth="1"/>
    <col min="12779" max="12779" width="28.140625" customWidth="1"/>
    <col min="12780" max="12780" width="87.140625" customWidth="1"/>
    <col min="12781" max="12781" width="22.42578125" customWidth="1"/>
    <col min="13029" max="13029" width="5.140625" customWidth="1"/>
    <col min="13030" max="13030" width="18.42578125" customWidth="1"/>
    <col min="13031" max="13031" width="37" customWidth="1"/>
    <col min="13032" max="13033" width="21.140625" customWidth="1"/>
    <col min="13034" max="13034" width="27.42578125" customWidth="1"/>
    <col min="13035" max="13035" width="28.140625" customWidth="1"/>
    <col min="13036" max="13036" width="87.140625" customWidth="1"/>
    <col min="13037" max="13037" width="22.42578125" customWidth="1"/>
    <col min="13285" max="13285" width="5.140625" customWidth="1"/>
    <col min="13286" max="13286" width="18.42578125" customWidth="1"/>
    <col min="13287" max="13287" width="37" customWidth="1"/>
    <col min="13288" max="13289" width="21.140625" customWidth="1"/>
    <col min="13290" max="13290" width="27.42578125" customWidth="1"/>
    <col min="13291" max="13291" width="28.140625" customWidth="1"/>
    <col min="13292" max="13292" width="87.140625" customWidth="1"/>
    <col min="13293" max="13293" width="22.42578125" customWidth="1"/>
    <col min="13541" max="13541" width="5.140625" customWidth="1"/>
    <col min="13542" max="13542" width="18.42578125" customWidth="1"/>
    <col min="13543" max="13543" width="37" customWidth="1"/>
    <col min="13544" max="13545" width="21.140625" customWidth="1"/>
    <col min="13546" max="13546" width="27.42578125" customWidth="1"/>
    <col min="13547" max="13547" width="28.140625" customWidth="1"/>
    <col min="13548" max="13548" width="87.140625" customWidth="1"/>
    <col min="13549" max="13549" width="22.42578125" customWidth="1"/>
    <col min="13797" max="13797" width="5.140625" customWidth="1"/>
    <col min="13798" max="13798" width="18.42578125" customWidth="1"/>
    <col min="13799" max="13799" width="37" customWidth="1"/>
    <col min="13800" max="13801" width="21.140625" customWidth="1"/>
    <col min="13802" max="13802" width="27.42578125" customWidth="1"/>
    <col min="13803" max="13803" width="28.140625" customWidth="1"/>
    <col min="13804" max="13804" width="87.140625" customWidth="1"/>
    <col min="13805" max="13805" width="22.42578125" customWidth="1"/>
    <col min="14053" max="14053" width="5.140625" customWidth="1"/>
    <col min="14054" max="14054" width="18.42578125" customWidth="1"/>
    <col min="14055" max="14055" width="37" customWidth="1"/>
    <col min="14056" max="14057" width="21.140625" customWidth="1"/>
    <col min="14058" max="14058" width="27.42578125" customWidth="1"/>
    <col min="14059" max="14059" width="28.140625" customWidth="1"/>
    <col min="14060" max="14060" width="87.140625" customWidth="1"/>
    <col min="14061" max="14061" width="22.42578125" customWidth="1"/>
    <col min="14309" max="14309" width="5.140625" customWidth="1"/>
    <col min="14310" max="14310" width="18.42578125" customWidth="1"/>
    <col min="14311" max="14311" width="37" customWidth="1"/>
    <col min="14312" max="14313" width="21.140625" customWidth="1"/>
    <col min="14314" max="14314" width="27.42578125" customWidth="1"/>
    <col min="14315" max="14315" width="28.140625" customWidth="1"/>
    <col min="14316" max="14316" width="87.140625" customWidth="1"/>
    <col min="14317" max="14317" width="22.42578125" customWidth="1"/>
    <col min="14565" max="14565" width="5.140625" customWidth="1"/>
    <col min="14566" max="14566" width="18.42578125" customWidth="1"/>
    <col min="14567" max="14567" width="37" customWidth="1"/>
    <col min="14568" max="14569" width="21.140625" customWidth="1"/>
    <col min="14570" max="14570" width="27.42578125" customWidth="1"/>
    <col min="14571" max="14571" width="28.140625" customWidth="1"/>
    <col min="14572" max="14572" width="87.140625" customWidth="1"/>
    <col min="14573" max="14573" width="22.42578125" customWidth="1"/>
    <col min="14821" max="14821" width="5.140625" customWidth="1"/>
    <col min="14822" max="14822" width="18.42578125" customWidth="1"/>
    <col min="14823" max="14823" width="37" customWidth="1"/>
    <col min="14824" max="14825" width="21.140625" customWidth="1"/>
    <col min="14826" max="14826" width="27.42578125" customWidth="1"/>
    <col min="14827" max="14827" width="28.140625" customWidth="1"/>
    <col min="14828" max="14828" width="87.140625" customWidth="1"/>
    <col min="14829" max="14829" width="22.42578125" customWidth="1"/>
    <col min="15077" max="15077" width="5.140625" customWidth="1"/>
    <col min="15078" max="15078" width="18.42578125" customWidth="1"/>
    <col min="15079" max="15079" width="37" customWidth="1"/>
    <col min="15080" max="15081" width="21.140625" customWidth="1"/>
    <col min="15082" max="15082" width="27.42578125" customWidth="1"/>
    <col min="15083" max="15083" width="28.140625" customWidth="1"/>
    <col min="15084" max="15084" width="87.140625" customWidth="1"/>
    <col min="15085" max="15085" width="22.42578125" customWidth="1"/>
    <col min="15333" max="15333" width="5.140625" customWidth="1"/>
    <col min="15334" max="15334" width="18.42578125" customWidth="1"/>
    <col min="15335" max="15335" width="37" customWidth="1"/>
    <col min="15336" max="15337" width="21.140625" customWidth="1"/>
    <col min="15338" max="15338" width="27.42578125" customWidth="1"/>
    <col min="15339" max="15339" width="28.140625" customWidth="1"/>
    <col min="15340" max="15340" width="87.140625" customWidth="1"/>
    <col min="15341" max="15341" width="22.42578125" customWidth="1"/>
    <col min="15589" max="15589" width="5.140625" customWidth="1"/>
    <col min="15590" max="15590" width="18.42578125" customWidth="1"/>
    <col min="15591" max="15591" width="37" customWidth="1"/>
    <col min="15592" max="15593" width="21.140625" customWidth="1"/>
    <col min="15594" max="15594" width="27.42578125" customWidth="1"/>
    <col min="15595" max="15595" width="28.140625" customWidth="1"/>
    <col min="15596" max="15596" width="87.140625" customWidth="1"/>
    <col min="15597" max="15597" width="22.42578125" customWidth="1"/>
    <col min="15845" max="15845" width="5.140625" customWidth="1"/>
    <col min="15846" max="15846" width="18.42578125" customWidth="1"/>
    <col min="15847" max="15847" width="37" customWidth="1"/>
    <col min="15848" max="15849" width="21.140625" customWidth="1"/>
    <col min="15850" max="15850" width="27.42578125" customWidth="1"/>
    <col min="15851" max="15851" width="28.140625" customWidth="1"/>
    <col min="15852" max="15852" width="87.140625" customWidth="1"/>
    <col min="15853" max="15853" width="22.42578125" customWidth="1"/>
    <col min="16101" max="16101" width="5.140625" customWidth="1"/>
    <col min="16102" max="16102" width="18.42578125" customWidth="1"/>
    <col min="16103" max="16103" width="37" customWidth="1"/>
    <col min="16104" max="16105" width="21.140625" customWidth="1"/>
    <col min="16106" max="16106" width="27.42578125" customWidth="1"/>
    <col min="16107" max="16107" width="28.140625" customWidth="1"/>
    <col min="16108" max="16108" width="87.140625" customWidth="1"/>
    <col min="16109" max="16109" width="22.42578125" customWidth="1"/>
  </cols>
  <sheetData>
    <row r="1" spans="1:10" s="1" customFormat="1" ht="87" customHeight="1" x14ac:dyDescent="0.25">
      <c r="A1" s="51" t="s">
        <v>0</v>
      </c>
      <c r="B1" s="51"/>
      <c r="C1" s="51"/>
      <c r="D1" s="51"/>
      <c r="E1" s="51"/>
      <c r="F1" s="51"/>
      <c r="G1" s="51"/>
      <c r="H1" s="51"/>
    </row>
    <row r="2" spans="1:10" s="1" customFormat="1" ht="24" thickBot="1" x14ac:dyDescent="0.3">
      <c r="A2" s="2"/>
      <c r="B2" s="3">
        <f ca="1">TODAY()</f>
        <v>44757</v>
      </c>
      <c r="C2" s="4"/>
      <c r="D2" s="4"/>
      <c r="E2" s="4"/>
      <c r="F2" s="5"/>
      <c r="G2" s="5"/>
      <c r="H2" s="6"/>
    </row>
    <row r="3" spans="1:10" s="1" customFormat="1" ht="87" customHeight="1" thickBot="1" x14ac:dyDescent="0.3">
      <c r="A3" s="52" t="s">
        <v>1</v>
      </c>
      <c r="B3" s="52" t="s">
        <v>2</v>
      </c>
      <c r="C3" s="54" t="s">
        <v>3</v>
      </c>
      <c r="D3" s="55"/>
      <c r="E3" s="55"/>
      <c r="F3" s="56"/>
      <c r="G3" s="52" t="s">
        <v>63</v>
      </c>
      <c r="H3" s="52" t="s">
        <v>4</v>
      </c>
    </row>
    <row r="4" spans="1:10" s="1" customFormat="1" ht="87" customHeight="1" thickBot="1" x14ac:dyDescent="0.3">
      <c r="A4" s="53"/>
      <c r="B4" s="53"/>
      <c r="C4" s="37" t="s">
        <v>5</v>
      </c>
      <c r="D4" s="38" t="s">
        <v>6</v>
      </c>
      <c r="E4" s="38" t="s">
        <v>7</v>
      </c>
      <c r="F4" s="39" t="s">
        <v>8</v>
      </c>
      <c r="G4" s="53"/>
      <c r="H4" s="53"/>
    </row>
    <row r="5" spans="1:10" s="1" customFormat="1" ht="31.5" customHeight="1" x14ac:dyDescent="0.25">
      <c r="A5" s="40"/>
      <c r="B5" s="41" t="s">
        <v>81</v>
      </c>
      <c r="C5" s="42">
        <f>C6+C14</f>
        <v>209.52700000000002</v>
      </c>
      <c r="D5" s="43"/>
      <c r="E5" s="44"/>
      <c r="F5" s="45"/>
      <c r="G5" s="46"/>
      <c r="H5" s="47"/>
    </row>
    <row r="6" spans="1:10" s="1" customFormat="1" ht="87" customHeight="1" x14ac:dyDescent="0.25">
      <c r="A6" s="9"/>
      <c r="B6" s="10" t="s">
        <v>62</v>
      </c>
      <c r="C6" s="36">
        <f>C7+C8+C9+C10+C11+C12</f>
        <v>29.035</v>
      </c>
      <c r="D6" s="35"/>
      <c r="E6" s="12"/>
      <c r="F6" s="17"/>
      <c r="G6" s="18"/>
      <c r="H6" s="9"/>
    </row>
    <row r="7" spans="1:10" s="1" customFormat="1" ht="141" customHeight="1" x14ac:dyDescent="0.25">
      <c r="A7" s="9">
        <v>1</v>
      </c>
      <c r="B7" s="15" t="str">
        <f>'Давлат кафолатисиз'!B7</f>
        <v xml:space="preserve">ПАО "Транскапиталбанк" </v>
      </c>
      <c r="C7" s="16">
        <f>'Давлат кафолатисиз'!C7</f>
        <v>5</v>
      </c>
      <c r="D7" s="35" t="str">
        <f>'Давлат кафолатисиз'!D7</f>
        <v>USD</v>
      </c>
      <c r="E7" s="12" t="str">
        <f>'Давлат кафолатисиз'!E7</f>
        <v>1 йил</v>
      </c>
      <c r="F7" s="17">
        <f>'Давлат кафолатисиз'!F7</f>
        <v>0.05</v>
      </c>
      <c r="G7" s="18" t="str">
        <f>'Давлат кафолатисиз'!G7</f>
        <v>январь</v>
      </c>
      <c r="H7" s="9" t="str">
        <f>'Давлат кафолатисиз'!H7</f>
        <v>Жорий йилнинг 4 январь санасида 5 млн. АҚШ доллари маблари жалб этилди.</v>
      </c>
    </row>
    <row r="8" spans="1:10" s="1" customFormat="1" ht="141" customHeight="1" x14ac:dyDescent="0.25">
      <c r="A8" s="9">
        <f>+'Давлат кафолатисиз'!A8</f>
        <v>2</v>
      </c>
      <c r="B8" s="15" t="str">
        <f>+'Давлат кафолатисиз'!B8</f>
        <v>ПАО "Ак Барс"                                                                                                                     (Россия)</v>
      </c>
      <c r="C8" s="16">
        <f>+'Давлат кафолатисиз'!C8</f>
        <v>4.5</v>
      </c>
      <c r="D8" s="9" t="str">
        <f>+'Давлат кафолатисиз'!D8</f>
        <v>USD</v>
      </c>
      <c r="E8" s="9" t="str">
        <f>+'Давлат кафолатисиз'!E8</f>
        <v>1 йил</v>
      </c>
      <c r="F8" s="9" t="str">
        <f>+'Давлат кафолатисиз'!F8</f>
        <v>4,45% +0,25%         жами 4,7%</v>
      </c>
      <c r="G8" s="9" t="str">
        <f>+'Давлат кафолатисиз'!G8</f>
        <v>январь</v>
      </c>
      <c r="H8" s="9" t="str">
        <f>+'Давлат кафолатисиз'!H8</f>
        <v>Жорий йилнинг 28 январь санасида 4,5 млн. АҚШ доллари маблағлари жалб этилди.</v>
      </c>
    </row>
    <row r="9" spans="1:10" s="1" customFormat="1" ht="141" customHeight="1" x14ac:dyDescent="0.25">
      <c r="A9" s="9">
        <f>+'Давлат кафолатисиз'!A9</f>
        <v>3</v>
      </c>
      <c r="B9" s="15" t="str">
        <f>+'Давлат кафолатисиз'!B9</f>
        <v>ПАО "Ак Барс"                                                                                                                     (Россия)</v>
      </c>
      <c r="C9" s="16">
        <f>+'Давлат кафолатисиз'!C9</f>
        <v>3.335</v>
      </c>
      <c r="D9" s="9" t="str">
        <f>+'Давлат кафолатисиз'!D9</f>
        <v>USD</v>
      </c>
      <c r="E9" s="9" t="str">
        <f>+'Давлат кафолатисиз'!E9</f>
        <v>1 йил</v>
      </c>
      <c r="F9" s="9" t="str">
        <f>+'Давлат кафолатисиз'!F9</f>
        <v>4,55% +0,45%         жами 5,0%</v>
      </c>
      <c r="G9" s="9" t="str">
        <f>+'Давлат кафолатисиз'!G9</f>
        <v>февраль</v>
      </c>
      <c r="H9" s="9" t="str">
        <f>+'Давлат кафолатисиз'!H9</f>
        <v>Жорий йилнинг 10 февраль санасида 3,33 млн. АҚШ доллари маблағлари жалб этилди.</v>
      </c>
    </row>
    <row r="10" spans="1:10" s="1" customFormat="1" ht="141" customHeight="1" x14ac:dyDescent="0.25">
      <c r="A10" s="9">
        <f>+'Давлат кафолатисиз'!A10</f>
        <v>4</v>
      </c>
      <c r="B10" s="15" t="str">
        <f>+'Давлат кафолатисиз'!B10</f>
        <v xml:space="preserve">ПАО "Транскапиталбанк" </v>
      </c>
      <c r="C10" s="16">
        <f>+'Давлат кафолатисиз'!C10</f>
        <v>10</v>
      </c>
      <c r="D10" s="9" t="str">
        <f>+'Давлат кафолатисиз'!D10</f>
        <v>USD</v>
      </c>
      <c r="E10" s="9" t="str">
        <f>+'Давлат кафолатисиз'!E10</f>
        <v>1 йил + 1 йил</v>
      </c>
      <c r="F10" s="17">
        <f>+'Давлат кафолатисиз'!F10</f>
        <v>0.05</v>
      </c>
      <c r="G10" s="9" t="str">
        <f>+'Давлат кафолатисиз'!G10</f>
        <v>февраль</v>
      </c>
      <c r="H10" s="9" t="str">
        <f>+'Давлат кафолатисиз'!H10</f>
        <v>Жорий йилнинг 15 февраль санасида 10 млн. АҚШ доллари маблағлари жалб этилди.</v>
      </c>
    </row>
    <row r="11" spans="1:10" s="1" customFormat="1" ht="141" customHeight="1" x14ac:dyDescent="0.25">
      <c r="A11" s="9">
        <v>5</v>
      </c>
      <c r="B11" s="15" t="str">
        <f>+'Давлат кафолати'!B7</f>
        <v>Осиё тараққиёт банки                        (ОТБ - Чорвачилик соҳасининг қўшилган қиймат занжирини ривожлантириш лойиҳаси)</v>
      </c>
      <c r="C11" s="18">
        <f>+'Давлат кафолати'!C7</f>
        <v>5</v>
      </c>
      <c r="D11" s="35" t="str">
        <f>+'Давлат кафолати'!D7</f>
        <v>USD</v>
      </c>
      <c r="E11" s="35" t="str">
        <f>+'Давлат кафолати'!E7</f>
        <v>10 йил</v>
      </c>
      <c r="F11" s="35">
        <f>+'Давлат кафолати'!F7</f>
        <v>0.03</v>
      </c>
      <c r="G11" s="26" t="str">
        <f>+'Давлат кафолати'!G7</f>
        <v>апрель</v>
      </c>
      <c r="H11" s="35" t="str">
        <f>+'Давлат кафолати'!H7</f>
        <v>Жорий йилнинг 11 апрель санасида 5 млн. АҚШ доллари маблари жалб этилди.</v>
      </c>
    </row>
    <row r="12" spans="1:10" s="1" customFormat="1" ht="141" customHeight="1" x14ac:dyDescent="0.25">
      <c r="A12" s="9">
        <v>6</v>
      </c>
      <c r="B12" s="15" t="str">
        <f>+'Давлат кафолатисиз'!B11</f>
        <v>ПАО "Ак Барс"                                                                                                                     (Россия)</v>
      </c>
      <c r="C12" s="12">
        <f>+'Давлат кафолатисиз'!C11</f>
        <v>1.2</v>
      </c>
      <c r="D12" s="12" t="str">
        <f>+'Давлат кафолатисиз'!D11</f>
        <v>USD</v>
      </c>
      <c r="E12" s="12" t="str">
        <f>+'Давлат кафолатисиз'!E11</f>
        <v>6 ой</v>
      </c>
      <c r="F12" s="12" t="str">
        <f>+'Давлат кафолатисиз'!F11</f>
        <v>4,85%+0,33%               жами 5,18%</v>
      </c>
      <c r="G12" s="12" t="str">
        <f>+'Давлат кафолатисиз'!G11</f>
        <v>май</v>
      </c>
      <c r="H12" s="12" t="str">
        <f>+'Давлат кафолатисиз'!H11</f>
        <v>Жорий йилнинг 16 май санасида 1,2 млн. АҚШ доллари маблағлари жалб этилди.</v>
      </c>
    </row>
    <row r="13" spans="1:10" s="1" customFormat="1" ht="141" customHeight="1" x14ac:dyDescent="0.25">
      <c r="A13" s="9">
        <v>7</v>
      </c>
      <c r="B13" s="15" t="str">
        <f>'Давлат кафолатисиз'!B12</f>
        <v>Жусан банк (Козоғистон)</v>
      </c>
      <c r="C13" s="12">
        <f>'Давлат кафолатисиз'!C12</f>
        <v>2.8</v>
      </c>
      <c r="D13" s="12" t="str">
        <f>'Давлат кафолатисиз'!D12</f>
        <v>USD</v>
      </c>
      <c r="E13" s="12" t="str">
        <f>'Давлат кафолатисиз'!E12</f>
        <v>1+1 йил</v>
      </c>
      <c r="F13" s="12" t="str">
        <f>'Давлат кафолатисиз'!F12</f>
        <v>6,5%</v>
      </c>
      <c r="G13" s="12" t="str">
        <f>'Давлат кафолатисиз'!G12</f>
        <v>июнь</v>
      </c>
      <c r="H13" s="12" t="str">
        <f>'Давлат кафолатисиз'!H12</f>
        <v>Жорий йилнинг 22 июнь санасида 2,8 млн. АҚШ доллари маблағлари жалб этилди.</v>
      </c>
    </row>
    <row r="14" spans="1:10" s="1" customFormat="1" ht="121.5" customHeight="1" x14ac:dyDescent="0.25">
      <c r="A14" s="9"/>
      <c r="B14" s="10" t="s">
        <v>9</v>
      </c>
      <c r="C14" s="11">
        <f>+(C16+C17+C18+C21+C22+C24)*1.04+C25+C20+C19+C15</f>
        <v>180.49200000000002</v>
      </c>
      <c r="D14" s="12"/>
      <c r="E14" s="12"/>
      <c r="F14" s="13"/>
      <c r="G14" s="13"/>
      <c r="H14" s="9"/>
      <c r="J14" s="14"/>
    </row>
    <row r="15" spans="1:10" s="1" customFormat="1" ht="194.25" customHeight="1" x14ac:dyDescent="0.25">
      <c r="A15" s="9">
        <v>1</v>
      </c>
      <c r="B15" s="15" t="str">
        <f>'Давлат кафолати'!B9</f>
        <v>Европа инвестиция банки                                                                                                                                                           (ЕИБ - Ўзбекистонда глобал коронавирус пандемияси даврида зарар кўрган тадбиркорлик субъектларини фавқулодда қўллаб-қувватлаш)</v>
      </c>
      <c r="C15" s="16">
        <f>'Давлат кафолати'!C9</f>
        <v>35</v>
      </c>
      <c r="D15" s="12" t="str">
        <f>'Давлат кафолати'!D9</f>
        <v>USD</v>
      </c>
      <c r="E15" s="12" t="str">
        <f>'Давлат кафолати'!E9</f>
        <v>15 йил</v>
      </c>
      <c r="F15" s="17">
        <f>'Давлат кафолати'!F9</f>
        <v>0.03</v>
      </c>
      <c r="G15" s="18" t="str">
        <f>'Давлат кафолати'!G9</f>
        <v>III-чорак                      2022 йил</v>
      </c>
      <c r="H15" s="9" t="str">
        <f>'Давлат кафолати'!H9</f>
        <v>Ўзбекистон Республикаси Вазирлари Маҳкамасининг 2021 йил 31 августдаги 554-сонли Қарорига асосан банкка жами 35 млн. АҚШ доллари миқдоридаги маблағлар ажратилиши белгиланган. Ҳозирда, ҳукумат томонидан Европа инвестиция банки билан кредит линия маблағларини жалб қилиш юзасидан шартнома имзоланди. Шунингдек, қайта кредитлаш шартномаси имзоланди. Айни вақтда, ЕИБ томонидан банкларнинг истиқболли лойиҳалари ўрганилмоқда.</v>
      </c>
      <c r="J15" s="14"/>
    </row>
    <row r="16" spans="1:10" s="1" customFormat="1" ht="194.25" customHeight="1" x14ac:dyDescent="0.25">
      <c r="A16" s="9">
        <v>2</v>
      </c>
      <c r="B16" s="19" t="str">
        <f>'Давлат кафолати'!B10</f>
        <v>Европа инвестиция банки                                                                                                                                                                              (ЕИБ-Саноат корхоналарининг энергия самарадорлигини ошириш)</v>
      </c>
      <c r="C16" s="16">
        <f>'Давлат кафолати'!C10</f>
        <v>5</v>
      </c>
      <c r="D16" s="12" t="str">
        <f>'Давлат кафолати'!D10</f>
        <v>EUR</v>
      </c>
      <c r="E16" s="12" t="str">
        <f>'Давлат кафолати'!E10</f>
        <v>10 йил</v>
      </c>
      <c r="F16" s="20" t="str">
        <f>'Давлат кафолати'!F10</f>
        <v>1,5% (ЕИБ)+              0,2% (Узб)=1,7%</v>
      </c>
      <c r="G16" s="18" t="str">
        <f>'Давлат кафолати'!G10</f>
        <v>III-чорак                      2022 йил</v>
      </c>
      <c r="H16" s="9" t="str">
        <f>'Давлат кафолати'!H10</f>
        <v>Ўзбекистон Республикаси Вазирлар Маҳкамасининг 2019 йил 28 июлдаги 541-сонли қарорига асосан «Саноат корхоналарининг энергия самарадорлигини ошириш» лойиҳасида банкка 5,0 млн. Евро миқдоридаги маблағлар ажратилиши белгиланган. Ҳозирда, қайта кредитлаш имзоланди. Айни вақтда, Молия вазирлиги томонидан кредит линия маблағларини жалб қилиш юзасидан ЕИБга хат юборилиши кутилмоқда.</v>
      </c>
      <c r="J16" s="14"/>
    </row>
    <row r="17" spans="1:9" s="1" customFormat="1" ht="213" customHeight="1" x14ac:dyDescent="0.25">
      <c r="A17" s="9">
        <v>3</v>
      </c>
      <c r="B17" s="19" t="str">
        <f>'Давлат кафолати'!B11</f>
        <v>Германия тараққиёт банкининг “Кичик ва ўрта бизнесни молиявий қўллаб-қувватлаш”                                               (Германия)</v>
      </c>
      <c r="C17" s="16">
        <f>'Давлат кафолати'!C11</f>
        <v>16.8</v>
      </c>
      <c r="D17" s="12" t="str">
        <f>'Давлат кафолати'!D11</f>
        <v>EUR</v>
      </c>
      <c r="E17" s="12" t="str">
        <f>'Давлат кафолати'!E11</f>
        <v>-</v>
      </c>
      <c r="F17" s="20" t="str">
        <f>'Давлат кафолати'!F11</f>
        <v>-</v>
      </c>
      <c r="G17" s="18" t="str">
        <f>'Давлат кафолати'!G11</f>
        <v>III-IV-чорак                      2022 йил</v>
      </c>
      <c r="H17" s="9" t="str">
        <f>'Давлат кафолати'!H11</f>
        <v>КФВ томонидан "Микрокредитбанк" АТБ, "Халқ банк" АТБ, "Ўзбеклизинг" АЖ, "Эхтиром плюс" ва "Ренесанс" микрокредит ташкилотларига 26,8 млн. Евро кредит линияси, 3,0 млн. Евро техник кўмак тарзида ажратилиши белгиланган. Ушбу маблағларни жалб қилиш юзасидан Ўзбекистон Республикаси ҳамда Германия давлат банки ўртасида 2021 йилнинг сентябрь ойида битим имзоланди. Айни вақтда, лойиҳа доирасида банкларни KYC ва Дью дилидженсни амалга оширувчи консультант ёлланиши учун тендер эълон қилиш жараёни амалга оширилмоқда.  III-чоракда танланадиган консультант томонидан банкларни KYC ва Дью дилидженсни амалга оширилиши белгиланган.</v>
      </c>
    </row>
    <row r="18" spans="1:9" ht="123" customHeight="1" x14ac:dyDescent="0.25">
      <c r="A18" s="9">
        <v>4</v>
      </c>
      <c r="B18" s="19" t="str">
        <f>'Давлат кафолати'!B12</f>
        <v>Франция ривожланиш агентлиги (Чорвачилик соҳасини барқарор ривожлантиришни молиялаштириш)</v>
      </c>
      <c r="C18" s="18">
        <f>'Давлат кафолати'!C12</f>
        <v>19</v>
      </c>
      <c r="D18" s="18" t="str">
        <f>'Давлат кафолати'!D12</f>
        <v>EUR</v>
      </c>
      <c r="E18" s="18" t="str">
        <f>'Давлат кафолати'!E12</f>
        <v>15 йил</v>
      </c>
      <c r="F18" s="18" t="str">
        <f>'Давлат кафолати'!F12</f>
        <v>6 ой либор + 1,5%</v>
      </c>
      <c r="G18" s="18" t="str">
        <f>'Давлат кафолати'!G12</f>
        <v>III-чорак                      2022 йил</v>
      </c>
      <c r="H18" s="18" t="str">
        <f>'Давлат кафолати'!H12</f>
        <v>Жорий йилнинг 21 октябрь санасида Франция ривожланиш агентлиги ва банк вакиллари ўртасида учрашув бўлиб ўтди. Айни вақтда, Дью дилидженс ва KYC жараёнлари якунланди. Айни вақтда, жорий йилнинг 13 январида Ўзбекистон Республикаси Президентининг ПҚ-84-сонли қарори тасдиқланди.</v>
      </c>
    </row>
    <row r="19" spans="1:9" ht="144.75" customHeight="1" x14ac:dyDescent="0.25">
      <c r="A19" s="9">
        <v>5</v>
      </c>
      <c r="B19" s="19" t="str">
        <f>'Давлат кафолати'!B13</f>
        <v>Халқаро тикланиш ва тараққиёт банки ҳамда Халқаро тараққиёт уюшмаси иштирокида                                          (Ҳудудларда қишлоқ тадбиркорлигини ривожлантириш)</v>
      </c>
      <c r="C19" s="16">
        <f>'Давлат кафолати'!C13</f>
        <v>15</v>
      </c>
      <c r="D19" s="9" t="str">
        <f>'Давлат кафолати'!D13</f>
        <v>USD</v>
      </c>
      <c r="E19" s="9" t="str">
        <f>'Давлат кафолати'!E13</f>
        <v>25 йил</v>
      </c>
      <c r="F19" s="9" t="str">
        <f>'Давлат кафолати'!F13</f>
        <v>-</v>
      </c>
      <c r="G19" s="9" t="str">
        <f>'Давлат кафолати'!G13</f>
        <v>III-IV-чораклар                         2022 йил</v>
      </c>
      <c r="H19" s="9" t="str">
        <f>'Давлат кафолати'!H13</f>
        <v xml:space="preserve">Ўз. Рес. Президенти Админстрацияси раҳбарининг 2021 йил 21 июньдаги №02-РА 1-10317-сонли топшириғи бўйича Ўз. Рес. Президенти қарор лойиҳаси ишлаб чиқилган. 2021 йил 22 октябрда Иқтисодий тараққиёт ва камбағалликни қисқартириш вазирлиги томонидан келишиш учун юборилган ушбу қарор лойиҳаси бўйича банк томонидан эътироз ва қўшимчалар йўқлиги маълум қилинди. </v>
      </c>
    </row>
    <row r="20" spans="1:9" ht="117.75" customHeight="1" x14ac:dyDescent="0.25">
      <c r="A20" s="9">
        <v>6</v>
      </c>
      <c r="B20" s="19" t="str">
        <f>+'Давлат кафолати'!B14</f>
        <v>Халқаро қишлоқ ҳўжалигини ривожлантириш фонди-IFAD                               (Сутчиликда қўшилган қиймат занжирини ривожлантириш)</v>
      </c>
      <c r="C20" s="16">
        <f>+'Давлат кафолати'!C14</f>
        <v>1.5</v>
      </c>
      <c r="D20" s="9" t="str">
        <f>+'Давлат кафолати'!D14</f>
        <v>USD</v>
      </c>
      <c r="E20" s="9" t="str">
        <f>+'Давлат кафолати'!E14</f>
        <v>15 йил</v>
      </c>
      <c r="F20" s="9" t="str">
        <f>+'Давлат кафолати'!F14</f>
        <v>-</v>
      </c>
      <c r="G20" s="9" t="str">
        <f>+'Давлат кафолати'!G14</f>
        <v>III-IV-чораклар                         2022 йил</v>
      </c>
      <c r="H20" s="9" t="str">
        <f>+'Давлат кафолати'!H14</f>
        <v>Жорий йилнинг апрель ойида IFAD вакиллари билан учрашув ўтказилиб, NPL, гендер тенглигини таъминлаш бўйича амалга оширилаётган ишлар бўйича маълумот берилди. Мазкур маълумотлар асосида IFAD томонидан қўшимча 1,5 млн. доллар ажратилиши маълум қилинди.</v>
      </c>
    </row>
    <row r="21" spans="1:9" ht="109.5" customHeight="1" x14ac:dyDescent="0.25">
      <c r="A21" s="9">
        <v>7</v>
      </c>
      <c r="B21" s="19" t="str">
        <f>+'Давлат кафолатисиз'!B15</f>
        <v>АО "Россельхозбанк"                           (Россия)</v>
      </c>
      <c r="C21" s="16">
        <f>+'Давлат кафолатисиз'!C15</f>
        <v>9</v>
      </c>
      <c r="D21" s="9" t="str">
        <f>+'Давлат кафолатисиз'!D15</f>
        <v>EUR</v>
      </c>
      <c r="E21" s="9" t="str">
        <f>+'Давлат кафолатисиз'!E15</f>
        <v>1 + 1 йил</v>
      </c>
      <c r="F21" s="9" t="str">
        <f>+'Давлат кафолатисиз'!F15</f>
        <v>4,8+1,25%=6% all-in</v>
      </c>
      <c r="G21" s="9" t="str">
        <f>+'Давлат кафолатисиз'!G15</f>
        <v>июль</v>
      </c>
      <c r="H21" s="9" t="str">
        <f>+'Давлат кафолатисиз'!H15</f>
        <v>Жорий йилнинг апрел ойида бўлиб ўтган Иннопром форуми доирасида Россельхозбанк вакиллари билан учрашув ўтказилиб, маблағлар ажратиш бўйича таклифлари мухокама қилинган. Кредит фоизи бўйича музокаралар олиб борилмоқда.</v>
      </c>
    </row>
    <row r="22" spans="1:9" ht="162.75" customHeight="1" x14ac:dyDescent="0.25">
      <c r="A22" s="9">
        <v>8</v>
      </c>
      <c r="B22" s="19" t="str">
        <f>+'Давлат кафолатисиз'!B19</f>
        <v>Incofin (Бельгия)</v>
      </c>
      <c r="C22" s="16">
        <f>+'Давлат кафолатисиз'!C19</f>
        <v>40</v>
      </c>
      <c r="D22" s="9" t="str">
        <f>+'Давлат кафолатисиз'!D19</f>
        <v>EUR</v>
      </c>
      <c r="E22" s="9" t="str">
        <f>+'Давлат кафолатисиз'!E19</f>
        <v>3-4 йил</v>
      </c>
      <c r="F22" s="9" t="str">
        <f>+'Давлат кафолатисиз'!F19</f>
        <v>4,5%</v>
      </c>
      <c r="G22" s="9" t="str">
        <f>+'Давлат кафолатисиз'!G19</f>
        <v>июнь-июль</v>
      </c>
      <c r="H22" s="9" t="str">
        <f>+'Давлат кафолатисиз'!H19</f>
        <v>Ҳозирда Инкофин билан кичик бизнес лойиҳаларини молиялаштириш бўйича 40 млн. Евро жалб қилиш бўйича бирламчи келишувга эришилган. Инкофин томонидан банкнинг молиявий ҳолатини ўрганиш мақсадида сўралған маълумотлар тақдим этилди. Жорий йилнинг 24 май санасида “Incofin CSVO” вакиллари Due diligence жараёнидан ўтказиш мақсадида “Микрокредитбанк” АТБга ташриф буюришди ҳамда банк раҳбарияти билан музокаралар олиб борди. Ҳозирда “Incofin CSVO” томонидан банкка лимит ўрнатиш бўйича хулосаси кутилмоқда. Кредит линия маблағларини жалб қилиш жорий йил август ойига қадар амалга оширилиши режалаштирилган.</v>
      </c>
    </row>
    <row r="23" spans="1:9" ht="194.25" hidden="1" customHeight="1" x14ac:dyDescent="0.25">
      <c r="A23" s="9">
        <v>8</v>
      </c>
      <c r="B23" s="19" t="str">
        <f>+'Давлат кафолатисиз'!B20</f>
        <v>Халык банк (Қозоғистон)</v>
      </c>
      <c r="C23" s="16">
        <f>+'Давлат кафолатисиз'!C20</f>
        <v>10</v>
      </c>
      <c r="D23" s="9" t="str">
        <f>+'Давлат кафолатисиз'!D20</f>
        <v>EUR</v>
      </c>
      <c r="E23" s="9" t="str">
        <f>+'Давлат кафолатисиз'!E20</f>
        <v>1+1 йил</v>
      </c>
      <c r="F23" s="9" t="str">
        <f>+'Давлат кафолатисиз'!F20</f>
        <v>4%</v>
      </c>
      <c r="G23" s="9" t="str">
        <f>+'Давлат кафолатисиз'!G20</f>
        <v>май-июнь</v>
      </c>
      <c r="H23" s="9" t="str">
        <f>+'Давлат кафолатисиз'!H20</f>
        <v>Ҳозирда Халык банк кредит қўмитасининг 10 млн. ажратиш бўйича ижобий хулосаси кутилмоқда. Маблағлар июнь ойида жалб қилиниши режалаштирилган.</v>
      </c>
    </row>
    <row r="24" spans="1:9" ht="129.75" customHeight="1" x14ac:dyDescent="0.25">
      <c r="A24" s="9">
        <v>9</v>
      </c>
      <c r="B24" s="19" t="str">
        <f>+'Давлат кафолатисиз'!B21</f>
        <v>Bunge S.A. (Швейцария)</v>
      </c>
      <c r="C24" s="16">
        <f>+'Давлат кафолатисиз'!C21</f>
        <v>15</v>
      </c>
      <c r="D24" s="9" t="str">
        <f>+'Давлат кафолатисиз'!D21</f>
        <v>EUR</v>
      </c>
      <c r="E24" s="9" t="str">
        <f>+'Давлат кафолатисиз'!E21</f>
        <v>1+1 йил</v>
      </c>
      <c r="F24" s="9" t="str">
        <f>+'Давлат кафолатисиз'!F21</f>
        <v>4,5-5%</v>
      </c>
      <c r="G24" s="9" t="str">
        <f>+'Давлат кафолатисиз'!G21</f>
        <v>август</v>
      </c>
      <c r="H24" s="9" t="str">
        <f>+'Давлат кафолатисиз'!H21</f>
        <v>Bunge S A томонидан банкка 30 млн. миқдорида ўрнатилган лимит ўзлаштирилган бўлиб, август ойида 15 млн. қайтарилиши муносабати билан август ойида янги битим имзолашга келишилган.</v>
      </c>
    </row>
    <row r="25" spans="1:9" ht="75" customHeight="1" x14ac:dyDescent="0.25">
      <c r="A25" s="9">
        <v>10</v>
      </c>
      <c r="B25" s="19" t="str">
        <f>+'Давлат кафолатисиз'!B22</f>
        <v>ХСРИК (Саудия Арабистони)</v>
      </c>
      <c r="C25" s="16">
        <f>+'Давлат кафолатисиз'!C22</f>
        <v>20</v>
      </c>
      <c r="D25" s="9" t="str">
        <f>+'Давлат кафолатисиз'!D22</f>
        <v>USD</v>
      </c>
      <c r="E25" s="9" t="str">
        <f>+'Давлат кафолатисиз'!E22</f>
        <v>7 йил</v>
      </c>
      <c r="F25" s="9" t="str">
        <f>+'Давлат кафолатисиз'!F22</f>
        <v>5,5</v>
      </c>
      <c r="G25" s="9" t="str">
        <f>+'Давлат кафолатисиз'!G22</f>
        <v>июль</v>
      </c>
      <c r="H25" s="9" t="str">
        <f>+'Давлат кафолатисиз'!H22</f>
        <v>ХСРИКга маблағлар ажратиш бўйича сўровнома юборилди. Шунингдек, ХСРИК анкетаси тўлдирилиб тақдим этилди.</v>
      </c>
    </row>
    <row r="26" spans="1:9" ht="194.25" hidden="1" customHeight="1" x14ac:dyDescent="0.25">
      <c r="A26" s="9">
        <v>7</v>
      </c>
      <c r="B26" s="19" t="str">
        <f>'Давлат кафолатисиз'!B14</f>
        <v>АО АКБ "Международный финансовый клуб"                                     (Россия)</v>
      </c>
      <c r="C26" s="16">
        <f>'Давлат кафолатисиз'!C14</f>
        <v>0</v>
      </c>
      <c r="D26" s="9" t="str">
        <f>'Давлат кафолатисиз'!D14</f>
        <v>USD</v>
      </c>
      <c r="E26" s="9" t="str">
        <f>'Давлат кафолатисиз'!E14</f>
        <v>2+2 йил</v>
      </c>
      <c r="F26" s="9" t="str">
        <f>'Давлат кафолатисиз'!F14</f>
        <v>4,5%</v>
      </c>
      <c r="G26" s="9" t="str">
        <f>'Давлат кафолатисиз'!G14</f>
        <v>I-чорак                      2022 йил</v>
      </c>
      <c r="H26" s="9" t="str">
        <f>'Давлат кафолатисиз'!H14</f>
        <v>2022 йилнинг биринчи чорагида жалб қилиниши режалаштирилган.</v>
      </c>
    </row>
    <row r="27" spans="1:9" s="1" customFormat="1" ht="194.25" hidden="1" customHeight="1" x14ac:dyDescent="0.25">
      <c r="A27" s="9">
        <v>8</v>
      </c>
      <c r="B27" s="19" t="str">
        <f>'Давлат кафолатисиз'!B15</f>
        <v>АО "Россельхозбанк"                           (Россия)</v>
      </c>
      <c r="C27" s="16">
        <f>'Давлат кафолатисиз'!C15</f>
        <v>9</v>
      </c>
      <c r="D27" s="9" t="str">
        <f>'Давлат кафолатисиз'!D15</f>
        <v>EUR</v>
      </c>
      <c r="E27" s="9" t="str">
        <f>'Давлат кафолатисиз'!E15</f>
        <v>1 + 1 йил</v>
      </c>
      <c r="F27" s="9" t="str">
        <f>'Давлат кафолатисиз'!F15</f>
        <v>4,8+1,25%=6% all-in</v>
      </c>
      <c r="G27" s="9" t="str">
        <f>'Давлат кафолатисиз'!G15</f>
        <v>июль</v>
      </c>
      <c r="H27" s="9" t="str">
        <f>'Давлат кафолатисиз'!H15</f>
        <v>Жорий йилнинг апрел ойида бўлиб ўтган Иннопром форуми доирасида Россельхозбанк вакиллари билан учрашув ўтказилиб, маблағлар ажратиш бўйича таклифлари мухокама қилинган. Кредит фоизи бўйича музокаралар олиб борилмоқда.</v>
      </c>
      <c r="I27" s="21"/>
    </row>
    <row r="28" spans="1:9" ht="194.25" hidden="1" customHeight="1" x14ac:dyDescent="0.25">
      <c r="A28" s="9">
        <v>9</v>
      </c>
      <c r="B28" s="19" t="str">
        <f>'Давлат кафолатисиз'!B16</f>
        <v xml:space="preserve">ПАО "Транскапиталбанк" </v>
      </c>
      <c r="C28" s="16">
        <f>'Давлат кафолатисиз'!C16</f>
        <v>0</v>
      </c>
      <c r="D28" s="9" t="str">
        <f>'Давлат кафолатисиз'!D16</f>
        <v>USD</v>
      </c>
      <c r="E28" s="9" t="str">
        <f>'Давлат кафолатисиз'!E16</f>
        <v>1+1 йил</v>
      </c>
      <c r="F28" s="9" t="str">
        <f>'Давлат кафолатисиз'!F16</f>
        <v>5%</v>
      </c>
      <c r="G28" s="9" t="str">
        <f>'Давлат кафолатисиз'!G16</f>
        <v>II-чорак                      2022 йил</v>
      </c>
      <c r="H28" s="9" t="str">
        <f>'Давлат кафолатисиз'!H16</f>
        <v>2022 йилнинг иккинчи чорагида жалб қилиниши режалаштирилган.</v>
      </c>
    </row>
    <row r="29" spans="1:9" s="1" customFormat="1" ht="194.25" hidden="1" customHeight="1" x14ac:dyDescent="0.25">
      <c r="A29" s="9">
        <v>10</v>
      </c>
      <c r="B29" s="19" t="str">
        <f>'Давлат кафолатисиз'!B17</f>
        <v>ПАО "Совкомбанк"                                                                                                  (Россия)</v>
      </c>
      <c r="C29" s="16">
        <f>'Давлат кафолатисиз'!C17</f>
        <v>0</v>
      </c>
      <c r="D29" s="9" t="str">
        <f>'Давлат кафолатисиз'!D17</f>
        <v>USD</v>
      </c>
      <c r="E29" s="9" t="str">
        <f>'Давлат кафолатисиз'!E17</f>
        <v>1-3 йил</v>
      </c>
      <c r="F29" s="9" t="str">
        <f>'Давлат кафолатисиз'!F17</f>
        <v>5,0 % all in</v>
      </c>
      <c r="G29" s="9" t="str">
        <f>'Давлат кафолатисиз'!G17</f>
        <v>2022 йил</v>
      </c>
      <c r="H29" s="9" t="str">
        <f>'Давлат кафолатисиз'!H17</f>
        <v>Совкомбанк томонидан лимит ошилиши бўйича кредит қўмита қарори кутилмоқда. Маблағлар 2022 йилда жалб қилиниши кутилмоқда.</v>
      </c>
    </row>
    <row r="33" spans="7:7" ht="87" customHeight="1" x14ac:dyDescent="0.25">
      <c r="G33" s="25"/>
    </row>
  </sheetData>
  <mergeCells count="6">
    <mergeCell ref="A1:H1"/>
    <mergeCell ref="A3:A4"/>
    <mergeCell ref="B3:B4"/>
    <mergeCell ref="C3:F3"/>
    <mergeCell ref="G3:G4"/>
    <mergeCell ref="H3:H4"/>
  </mergeCells>
  <pageMargins left="0.9055118110236221" right="0.51181102362204722" top="0.35433070866141736" bottom="0.35433070866141736" header="0.31496062992125984" footer="0.31496062992125984"/>
  <pageSetup paperSize="9" scale="37" orientation="landscape" r:id="rId1"/>
  <rowBreaks count="2" manualBreakCount="2">
    <brk id="14" max="7" man="1"/>
    <brk id="2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view="pageBreakPreview" zoomScale="60" zoomScaleNormal="55" workbookViewId="0">
      <selection activeCell="C9" sqref="C9"/>
    </sheetView>
  </sheetViews>
  <sheetFormatPr defaultRowHeight="15" x14ac:dyDescent="0.25"/>
  <cols>
    <col min="1" max="1" width="9" customWidth="1"/>
    <col min="2" max="2" width="55.28515625" customWidth="1"/>
    <col min="3" max="3" width="24" customWidth="1"/>
    <col min="4" max="4" width="18.42578125" customWidth="1"/>
    <col min="5" max="5" width="29" customWidth="1"/>
    <col min="6" max="6" width="36.42578125" style="24" customWidth="1"/>
    <col min="7" max="7" width="30.85546875" style="24" customWidth="1"/>
    <col min="8" max="8" width="139.7109375" customWidth="1"/>
    <col min="229" max="229" width="5.140625" customWidth="1"/>
    <col min="230" max="230" width="18.42578125" customWidth="1"/>
    <col min="231" max="231" width="37" customWidth="1"/>
    <col min="232" max="233" width="21.140625" customWidth="1"/>
    <col min="234" max="234" width="27.42578125" customWidth="1"/>
    <col min="235" max="235" width="28.140625" customWidth="1"/>
    <col min="236" max="236" width="87.140625" customWidth="1"/>
    <col min="237" max="237" width="22.42578125" customWidth="1"/>
    <col min="485" max="485" width="5.140625" customWidth="1"/>
    <col min="486" max="486" width="18.42578125" customWidth="1"/>
    <col min="487" max="487" width="37" customWidth="1"/>
    <col min="488" max="489" width="21.140625" customWidth="1"/>
    <col min="490" max="490" width="27.42578125" customWidth="1"/>
    <col min="491" max="491" width="28.140625" customWidth="1"/>
    <col min="492" max="492" width="87.140625" customWidth="1"/>
    <col min="493" max="493" width="22.42578125" customWidth="1"/>
    <col min="741" max="741" width="5.140625" customWidth="1"/>
    <col min="742" max="742" width="18.42578125" customWidth="1"/>
    <col min="743" max="743" width="37" customWidth="1"/>
    <col min="744" max="745" width="21.140625" customWidth="1"/>
    <col min="746" max="746" width="27.42578125" customWidth="1"/>
    <col min="747" max="747" width="28.140625" customWidth="1"/>
    <col min="748" max="748" width="87.140625" customWidth="1"/>
    <col min="749" max="749" width="22.42578125" customWidth="1"/>
    <col min="997" max="997" width="5.140625" customWidth="1"/>
    <col min="998" max="998" width="18.42578125" customWidth="1"/>
    <col min="999" max="999" width="37" customWidth="1"/>
    <col min="1000" max="1001" width="21.140625" customWidth="1"/>
    <col min="1002" max="1002" width="27.42578125" customWidth="1"/>
    <col min="1003" max="1003" width="28.140625" customWidth="1"/>
    <col min="1004" max="1004" width="87.140625" customWidth="1"/>
    <col min="1005" max="1005" width="22.42578125" customWidth="1"/>
    <col min="1253" max="1253" width="5.140625" customWidth="1"/>
    <col min="1254" max="1254" width="18.42578125" customWidth="1"/>
    <col min="1255" max="1255" width="37" customWidth="1"/>
    <col min="1256" max="1257" width="21.140625" customWidth="1"/>
    <col min="1258" max="1258" width="27.42578125" customWidth="1"/>
    <col min="1259" max="1259" width="28.140625" customWidth="1"/>
    <col min="1260" max="1260" width="87.140625" customWidth="1"/>
    <col min="1261" max="1261" width="22.42578125" customWidth="1"/>
    <col min="1509" max="1509" width="5.140625" customWidth="1"/>
    <col min="1510" max="1510" width="18.42578125" customWidth="1"/>
    <col min="1511" max="1511" width="37" customWidth="1"/>
    <col min="1512" max="1513" width="21.140625" customWidth="1"/>
    <col min="1514" max="1514" width="27.42578125" customWidth="1"/>
    <col min="1515" max="1515" width="28.140625" customWidth="1"/>
    <col min="1516" max="1516" width="87.140625" customWidth="1"/>
    <col min="1517" max="1517" width="22.42578125" customWidth="1"/>
    <col min="1765" max="1765" width="5.140625" customWidth="1"/>
    <col min="1766" max="1766" width="18.42578125" customWidth="1"/>
    <col min="1767" max="1767" width="37" customWidth="1"/>
    <col min="1768" max="1769" width="21.140625" customWidth="1"/>
    <col min="1770" max="1770" width="27.42578125" customWidth="1"/>
    <col min="1771" max="1771" width="28.140625" customWidth="1"/>
    <col min="1772" max="1772" width="87.140625" customWidth="1"/>
    <col min="1773" max="1773" width="22.42578125" customWidth="1"/>
    <col min="2021" max="2021" width="5.140625" customWidth="1"/>
    <col min="2022" max="2022" width="18.42578125" customWidth="1"/>
    <col min="2023" max="2023" width="37" customWidth="1"/>
    <col min="2024" max="2025" width="21.140625" customWidth="1"/>
    <col min="2026" max="2026" width="27.42578125" customWidth="1"/>
    <col min="2027" max="2027" width="28.140625" customWidth="1"/>
    <col min="2028" max="2028" width="87.140625" customWidth="1"/>
    <col min="2029" max="2029" width="22.42578125" customWidth="1"/>
    <col min="2277" max="2277" width="5.140625" customWidth="1"/>
    <col min="2278" max="2278" width="18.42578125" customWidth="1"/>
    <col min="2279" max="2279" width="37" customWidth="1"/>
    <col min="2280" max="2281" width="21.140625" customWidth="1"/>
    <col min="2282" max="2282" width="27.42578125" customWidth="1"/>
    <col min="2283" max="2283" width="28.140625" customWidth="1"/>
    <col min="2284" max="2284" width="87.140625" customWidth="1"/>
    <col min="2285" max="2285" width="22.42578125" customWidth="1"/>
    <col min="2533" max="2533" width="5.140625" customWidth="1"/>
    <col min="2534" max="2534" width="18.42578125" customWidth="1"/>
    <col min="2535" max="2535" width="37" customWidth="1"/>
    <col min="2536" max="2537" width="21.140625" customWidth="1"/>
    <col min="2538" max="2538" width="27.42578125" customWidth="1"/>
    <col min="2539" max="2539" width="28.140625" customWidth="1"/>
    <col min="2540" max="2540" width="87.140625" customWidth="1"/>
    <col min="2541" max="2541" width="22.42578125" customWidth="1"/>
    <col min="2789" max="2789" width="5.140625" customWidth="1"/>
    <col min="2790" max="2790" width="18.42578125" customWidth="1"/>
    <col min="2791" max="2791" width="37" customWidth="1"/>
    <col min="2792" max="2793" width="21.140625" customWidth="1"/>
    <col min="2794" max="2794" width="27.42578125" customWidth="1"/>
    <col min="2795" max="2795" width="28.140625" customWidth="1"/>
    <col min="2796" max="2796" width="87.140625" customWidth="1"/>
    <col min="2797" max="2797" width="22.42578125" customWidth="1"/>
    <col min="3045" max="3045" width="5.140625" customWidth="1"/>
    <col min="3046" max="3046" width="18.42578125" customWidth="1"/>
    <col min="3047" max="3047" width="37" customWidth="1"/>
    <col min="3048" max="3049" width="21.140625" customWidth="1"/>
    <col min="3050" max="3050" width="27.42578125" customWidth="1"/>
    <col min="3051" max="3051" width="28.140625" customWidth="1"/>
    <col min="3052" max="3052" width="87.140625" customWidth="1"/>
    <col min="3053" max="3053" width="22.42578125" customWidth="1"/>
    <col min="3301" max="3301" width="5.140625" customWidth="1"/>
    <col min="3302" max="3302" width="18.42578125" customWidth="1"/>
    <col min="3303" max="3303" width="37" customWidth="1"/>
    <col min="3304" max="3305" width="21.140625" customWidth="1"/>
    <col min="3306" max="3306" width="27.42578125" customWidth="1"/>
    <col min="3307" max="3307" width="28.140625" customWidth="1"/>
    <col min="3308" max="3308" width="87.140625" customWidth="1"/>
    <col min="3309" max="3309" width="22.42578125" customWidth="1"/>
    <col min="3557" max="3557" width="5.140625" customWidth="1"/>
    <col min="3558" max="3558" width="18.42578125" customWidth="1"/>
    <col min="3559" max="3559" width="37" customWidth="1"/>
    <col min="3560" max="3561" width="21.140625" customWidth="1"/>
    <col min="3562" max="3562" width="27.42578125" customWidth="1"/>
    <col min="3563" max="3563" width="28.140625" customWidth="1"/>
    <col min="3564" max="3564" width="87.140625" customWidth="1"/>
    <col min="3565" max="3565" width="22.42578125" customWidth="1"/>
    <col min="3813" max="3813" width="5.140625" customWidth="1"/>
    <col min="3814" max="3814" width="18.42578125" customWidth="1"/>
    <col min="3815" max="3815" width="37" customWidth="1"/>
    <col min="3816" max="3817" width="21.140625" customWidth="1"/>
    <col min="3818" max="3818" width="27.42578125" customWidth="1"/>
    <col min="3819" max="3819" width="28.140625" customWidth="1"/>
    <col min="3820" max="3820" width="87.140625" customWidth="1"/>
    <col min="3821" max="3821" width="22.42578125" customWidth="1"/>
    <col min="4069" max="4069" width="5.140625" customWidth="1"/>
    <col min="4070" max="4070" width="18.42578125" customWidth="1"/>
    <col min="4071" max="4071" width="37" customWidth="1"/>
    <col min="4072" max="4073" width="21.140625" customWidth="1"/>
    <col min="4074" max="4074" width="27.42578125" customWidth="1"/>
    <col min="4075" max="4075" width="28.140625" customWidth="1"/>
    <col min="4076" max="4076" width="87.140625" customWidth="1"/>
    <col min="4077" max="4077" width="22.42578125" customWidth="1"/>
    <col min="4325" max="4325" width="5.140625" customWidth="1"/>
    <col min="4326" max="4326" width="18.42578125" customWidth="1"/>
    <col min="4327" max="4327" width="37" customWidth="1"/>
    <col min="4328" max="4329" width="21.140625" customWidth="1"/>
    <col min="4330" max="4330" width="27.42578125" customWidth="1"/>
    <col min="4331" max="4331" width="28.140625" customWidth="1"/>
    <col min="4332" max="4332" width="87.140625" customWidth="1"/>
    <col min="4333" max="4333" width="22.42578125" customWidth="1"/>
    <col min="4581" max="4581" width="5.140625" customWidth="1"/>
    <col min="4582" max="4582" width="18.42578125" customWidth="1"/>
    <col min="4583" max="4583" width="37" customWidth="1"/>
    <col min="4584" max="4585" width="21.140625" customWidth="1"/>
    <col min="4586" max="4586" width="27.42578125" customWidth="1"/>
    <col min="4587" max="4587" width="28.140625" customWidth="1"/>
    <col min="4588" max="4588" width="87.140625" customWidth="1"/>
    <col min="4589" max="4589" width="22.42578125" customWidth="1"/>
    <col min="4837" max="4837" width="5.140625" customWidth="1"/>
    <col min="4838" max="4838" width="18.42578125" customWidth="1"/>
    <col min="4839" max="4839" width="37" customWidth="1"/>
    <col min="4840" max="4841" width="21.140625" customWidth="1"/>
    <col min="4842" max="4842" width="27.42578125" customWidth="1"/>
    <col min="4843" max="4843" width="28.140625" customWidth="1"/>
    <col min="4844" max="4844" width="87.140625" customWidth="1"/>
    <col min="4845" max="4845" width="22.42578125" customWidth="1"/>
    <col min="5093" max="5093" width="5.140625" customWidth="1"/>
    <col min="5094" max="5094" width="18.42578125" customWidth="1"/>
    <col min="5095" max="5095" width="37" customWidth="1"/>
    <col min="5096" max="5097" width="21.140625" customWidth="1"/>
    <col min="5098" max="5098" width="27.42578125" customWidth="1"/>
    <col min="5099" max="5099" width="28.140625" customWidth="1"/>
    <col min="5100" max="5100" width="87.140625" customWidth="1"/>
    <col min="5101" max="5101" width="22.42578125" customWidth="1"/>
    <col min="5349" max="5349" width="5.140625" customWidth="1"/>
    <col min="5350" max="5350" width="18.42578125" customWidth="1"/>
    <col min="5351" max="5351" width="37" customWidth="1"/>
    <col min="5352" max="5353" width="21.140625" customWidth="1"/>
    <col min="5354" max="5354" width="27.42578125" customWidth="1"/>
    <col min="5355" max="5355" width="28.140625" customWidth="1"/>
    <col min="5356" max="5356" width="87.140625" customWidth="1"/>
    <col min="5357" max="5357" width="22.42578125" customWidth="1"/>
    <col min="5605" max="5605" width="5.140625" customWidth="1"/>
    <col min="5606" max="5606" width="18.42578125" customWidth="1"/>
    <col min="5607" max="5607" width="37" customWidth="1"/>
    <col min="5608" max="5609" width="21.140625" customWidth="1"/>
    <col min="5610" max="5610" width="27.42578125" customWidth="1"/>
    <col min="5611" max="5611" width="28.140625" customWidth="1"/>
    <col min="5612" max="5612" width="87.140625" customWidth="1"/>
    <col min="5613" max="5613" width="22.42578125" customWidth="1"/>
    <col min="5861" max="5861" width="5.140625" customWidth="1"/>
    <col min="5862" max="5862" width="18.42578125" customWidth="1"/>
    <col min="5863" max="5863" width="37" customWidth="1"/>
    <col min="5864" max="5865" width="21.140625" customWidth="1"/>
    <col min="5866" max="5866" width="27.42578125" customWidth="1"/>
    <col min="5867" max="5867" width="28.140625" customWidth="1"/>
    <col min="5868" max="5868" width="87.140625" customWidth="1"/>
    <col min="5869" max="5869" width="22.42578125" customWidth="1"/>
    <col min="6117" max="6117" width="5.140625" customWidth="1"/>
    <col min="6118" max="6118" width="18.42578125" customWidth="1"/>
    <col min="6119" max="6119" width="37" customWidth="1"/>
    <col min="6120" max="6121" width="21.140625" customWidth="1"/>
    <col min="6122" max="6122" width="27.42578125" customWidth="1"/>
    <col min="6123" max="6123" width="28.140625" customWidth="1"/>
    <col min="6124" max="6124" width="87.140625" customWidth="1"/>
    <col min="6125" max="6125" width="22.42578125" customWidth="1"/>
    <col min="6373" max="6373" width="5.140625" customWidth="1"/>
    <col min="6374" max="6374" width="18.42578125" customWidth="1"/>
    <col min="6375" max="6375" width="37" customWidth="1"/>
    <col min="6376" max="6377" width="21.140625" customWidth="1"/>
    <col min="6378" max="6378" width="27.42578125" customWidth="1"/>
    <col min="6379" max="6379" width="28.140625" customWidth="1"/>
    <col min="6380" max="6380" width="87.140625" customWidth="1"/>
    <col min="6381" max="6381" width="22.42578125" customWidth="1"/>
    <col min="6629" max="6629" width="5.140625" customWidth="1"/>
    <col min="6630" max="6630" width="18.42578125" customWidth="1"/>
    <col min="6631" max="6631" width="37" customWidth="1"/>
    <col min="6632" max="6633" width="21.140625" customWidth="1"/>
    <col min="6634" max="6634" width="27.42578125" customWidth="1"/>
    <col min="6635" max="6635" width="28.140625" customWidth="1"/>
    <col min="6636" max="6636" width="87.140625" customWidth="1"/>
    <col min="6637" max="6637" width="22.42578125" customWidth="1"/>
    <col min="6885" max="6885" width="5.140625" customWidth="1"/>
    <col min="6886" max="6886" width="18.42578125" customWidth="1"/>
    <col min="6887" max="6887" width="37" customWidth="1"/>
    <col min="6888" max="6889" width="21.140625" customWidth="1"/>
    <col min="6890" max="6890" width="27.42578125" customWidth="1"/>
    <col min="6891" max="6891" width="28.140625" customWidth="1"/>
    <col min="6892" max="6892" width="87.140625" customWidth="1"/>
    <col min="6893" max="6893" width="22.42578125" customWidth="1"/>
    <col min="7141" max="7141" width="5.140625" customWidth="1"/>
    <col min="7142" max="7142" width="18.42578125" customWidth="1"/>
    <col min="7143" max="7143" width="37" customWidth="1"/>
    <col min="7144" max="7145" width="21.140625" customWidth="1"/>
    <col min="7146" max="7146" width="27.42578125" customWidth="1"/>
    <col min="7147" max="7147" width="28.140625" customWidth="1"/>
    <col min="7148" max="7148" width="87.140625" customWidth="1"/>
    <col min="7149" max="7149" width="22.42578125" customWidth="1"/>
    <col min="7397" max="7397" width="5.140625" customWidth="1"/>
    <col min="7398" max="7398" width="18.42578125" customWidth="1"/>
    <col min="7399" max="7399" width="37" customWidth="1"/>
    <col min="7400" max="7401" width="21.140625" customWidth="1"/>
    <col min="7402" max="7402" width="27.42578125" customWidth="1"/>
    <col min="7403" max="7403" width="28.140625" customWidth="1"/>
    <col min="7404" max="7404" width="87.140625" customWidth="1"/>
    <col min="7405" max="7405" width="22.42578125" customWidth="1"/>
    <col min="7653" max="7653" width="5.140625" customWidth="1"/>
    <col min="7654" max="7654" width="18.42578125" customWidth="1"/>
    <col min="7655" max="7655" width="37" customWidth="1"/>
    <col min="7656" max="7657" width="21.140625" customWidth="1"/>
    <col min="7658" max="7658" width="27.42578125" customWidth="1"/>
    <col min="7659" max="7659" width="28.140625" customWidth="1"/>
    <col min="7660" max="7660" width="87.140625" customWidth="1"/>
    <col min="7661" max="7661" width="22.42578125" customWidth="1"/>
    <col min="7909" max="7909" width="5.140625" customWidth="1"/>
    <col min="7910" max="7910" width="18.42578125" customWidth="1"/>
    <col min="7911" max="7911" width="37" customWidth="1"/>
    <col min="7912" max="7913" width="21.140625" customWidth="1"/>
    <col min="7914" max="7914" width="27.42578125" customWidth="1"/>
    <col min="7915" max="7915" width="28.140625" customWidth="1"/>
    <col min="7916" max="7916" width="87.140625" customWidth="1"/>
    <col min="7917" max="7917" width="22.42578125" customWidth="1"/>
    <col min="8165" max="8165" width="5.140625" customWidth="1"/>
    <col min="8166" max="8166" width="18.42578125" customWidth="1"/>
    <col min="8167" max="8167" width="37" customWidth="1"/>
    <col min="8168" max="8169" width="21.140625" customWidth="1"/>
    <col min="8170" max="8170" width="27.42578125" customWidth="1"/>
    <col min="8171" max="8171" width="28.140625" customWidth="1"/>
    <col min="8172" max="8172" width="87.140625" customWidth="1"/>
    <col min="8173" max="8173" width="22.42578125" customWidth="1"/>
    <col min="8421" max="8421" width="5.140625" customWidth="1"/>
    <col min="8422" max="8422" width="18.42578125" customWidth="1"/>
    <col min="8423" max="8423" width="37" customWidth="1"/>
    <col min="8424" max="8425" width="21.140625" customWidth="1"/>
    <col min="8426" max="8426" width="27.42578125" customWidth="1"/>
    <col min="8427" max="8427" width="28.140625" customWidth="1"/>
    <col min="8428" max="8428" width="87.140625" customWidth="1"/>
    <col min="8429" max="8429" width="22.42578125" customWidth="1"/>
    <col min="8677" max="8677" width="5.140625" customWidth="1"/>
    <col min="8678" max="8678" width="18.42578125" customWidth="1"/>
    <col min="8679" max="8679" width="37" customWidth="1"/>
    <col min="8680" max="8681" width="21.140625" customWidth="1"/>
    <col min="8682" max="8682" width="27.42578125" customWidth="1"/>
    <col min="8683" max="8683" width="28.140625" customWidth="1"/>
    <col min="8684" max="8684" width="87.140625" customWidth="1"/>
    <col min="8685" max="8685" width="22.42578125" customWidth="1"/>
    <col min="8933" max="8933" width="5.140625" customWidth="1"/>
    <col min="8934" max="8934" width="18.42578125" customWidth="1"/>
    <col min="8935" max="8935" width="37" customWidth="1"/>
    <col min="8936" max="8937" width="21.140625" customWidth="1"/>
    <col min="8938" max="8938" width="27.42578125" customWidth="1"/>
    <col min="8939" max="8939" width="28.140625" customWidth="1"/>
    <col min="8940" max="8940" width="87.140625" customWidth="1"/>
    <col min="8941" max="8941" width="22.42578125" customWidth="1"/>
    <col min="9189" max="9189" width="5.140625" customWidth="1"/>
    <col min="9190" max="9190" width="18.42578125" customWidth="1"/>
    <col min="9191" max="9191" width="37" customWidth="1"/>
    <col min="9192" max="9193" width="21.140625" customWidth="1"/>
    <col min="9194" max="9194" width="27.42578125" customWidth="1"/>
    <col min="9195" max="9195" width="28.140625" customWidth="1"/>
    <col min="9196" max="9196" width="87.140625" customWidth="1"/>
    <col min="9197" max="9197" width="22.42578125" customWidth="1"/>
    <col min="9445" max="9445" width="5.140625" customWidth="1"/>
    <col min="9446" max="9446" width="18.42578125" customWidth="1"/>
    <col min="9447" max="9447" width="37" customWidth="1"/>
    <col min="9448" max="9449" width="21.140625" customWidth="1"/>
    <col min="9450" max="9450" width="27.42578125" customWidth="1"/>
    <col min="9451" max="9451" width="28.140625" customWidth="1"/>
    <col min="9452" max="9452" width="87.140625" customWidth="1"/>
    <col min="9453" max="9453" width="22.42578125" customWidth="1"/>
    <col min="9701" max="9701" width="5.140625" customWidth="1"/>
    <col min="9702" max="9702" width="18.42578125" customWidth="1"/>
    <col min="9703" max="9703" width="37" customWidth="1"/>
    <col min="9704" max="9705" width="21.140625" customWidth="1"/>
    <col min="9706" max="9706" width="27.42578125" customWidth="1"/>
    <col min="9707" max="9707" width="28.140625" customWidth="1"/>
    <col min="9708" max="9708" width="87.140625" customWidth="1"/>
    <col min="9709" max="9709" width="22.42578125" customWidth="1"/>
    <col min="9957" max="9957" width="5.140625" customWidth="1"/>
    <col min="9958" max="9958" width="18.42578125" customWidth="1"/>
    <col min="9959" max="9959" width="37" customWidth="1"/>
    <col min="9960" max="9961" width="21.140625" customWidth="1"/>
    <col min="9962" max="9962" width="27.42578125" customWidth="1"/>
    <col min="9963" max="9963" width="28.140625" customWidth="1"/>
    <col min="9964" max="9964" width="87.140625" customWidth="1"/>
    <col min="9965" max="9965" width="22.42578125" customWidth="1"/>
    <col min="10213" max="10213" width="5.140625" customWidth="1"/>
    <col min="10214" max="10214" width="18.42578125" customWidth="1"/>
    <col min="10215" max="10215" width="37" customWidth="1"/>
    <col min="10216" max="10217" width="21.140625" customWidth="1"/>
    <col min="10218" max="10218" width="27.42578125" customWidth="1"/>
    <col min="10219" max="10219" width="28.140625" customWidth="1"/>
    <col min="10220" max="10220" width="87.140625" customWidth="1"/>
    <col min="10221" max="10221" width="22.42578125" customWidth="1"/>
    <col min="10469" max="10469" width="5.140625" customWidth="1"/>
    <col min="10470" max="10470" width="18.42578125" customWidth="1"/>
    <col min="10471" max="10471" width="37" customWidth="1"/>
    <col min="10472" max="10473" width="21.140625" customWidth="1"/>
    <col min="10474" max="10474" width="27.42578125" customWidth="1"/>
    <col min="10475" max="10475" width="28.140625" customWidth="1"/>
    <col min="10476" max="10476" width="87.140625" customWidth="1"/>
    <col min="10477" max="10477" width="22.42578125" customWidth="1"/>
    <col min="10725" max="10725" width="5.140625" customWidth="1"/>
    <col min="10726" max="10726" width="18.42578125" customWidth="1"/>
    <col min="10727" max="10727" width="37" customWidth="1"/>
    <col min="10728" max="10729" width="21.140625" customWidth="1"/>
    <col min="10730" max="10730" width="27.42578125" customWidth="1"/>
    <col min="10731" max="10731" width="28.140625" customWidth="1"/>
    <col min="10732" max="10732" width="87.140625" customWidth="1"/>
    <col min="10733" max="10733" width="22.42578125" customWidth="1"/>
    <col min="10981" max="10981" width="5.140625" customWidth="1"/>
    <col min="10982" max="10982" width="18.42578125" customWidth="1"/>
    <col min="10983" max="10983" width="37" customWidth="1"/>
    <col min="10984" max="10985" width="21.140625" customWidth="1"/>
    <col min="10986" max="10986" width="27.42578125" customWidth="1"/>
    <col min="10987" max="10987" width="28.140625" customWidth="1"/>
    <col min="10988" max="10988" width="87.140625" customWidth="1"/>
    <col min="10989" max="10989" width="22.42578125" customWidth="1"/>
    <col min="11237" max="11237" width="5.140625" customWidth="1"/>
    <col min="11238" max="11238" width="18.42578125" customWidth="1"/>
    <col min="11239" max="11239" width="37" customWidth="1"/>
    <col min="11240" max="11241" width="21.140625" customWidth="1"/>
    <col min="11242" max="11242" width="27.42578125" customWidth="1"/>
    <col min="11243" max="11243" width="28.140625" customWidth="1"/>
    <col min="11244" max="11244" width="87.140625" customWidth="1"/>
    <col min="11245" max="11245" width="22.42578125" customWidth="1"/>
    <col min="11493" max="11493" width="5.140625" customWidth="1"/>
    <col min="11494" max="11494" width="18.42578125" customWidth="1"/>
    <col min="11495" max="11495" width="37" customWidth="1"/>
    <col min="11496" max="11497" width="21.140625" customWidth="1"/>
    <col min="11498" max="11498" width="27.42578125" customWidth="1"/>
    <col min="11499" max="11499" width="28.140625" customWidth="1"/>
    <col min="11500" max="11500" width="87.140625" customWidth="1"/>
    <col min="11501" max="11501" width="22.42578125" customWidth="1"/>
    <col min="11749" max="11749" width="5.140625" customWidth="1"/>
    <col min="11750" max="11750" width="18.42578125" customWidth="1"/>
    <col min="11751" max="11751" width="37" customWidth="1"/>
    <col min="11752" max="11753" width="21.140625" customWidth="1"/>
    <col min="11754" max="11754" width="27.42578125" customWidth="1"/>
    <col min="11755" max="11755" width="28.140625" customWidth="1"/>
    <col min="11756" max="11756" width="87.140625" customWidth="1"/>
    <col min="11757" max="11757" width="22.42578125" customWidth="1"/>
    <col min="12005" max="12005" width="5.140625" customWidth="1"/>
    <col min="12006" max="12006" width="18.42578125" customWidth="1"/>
    <col min="12007" max="12007" width="37" customWidth="1"/>
    <col min="12008" max="12009" width="21.140625" customWidth="1"/>
    <col min="12010" max="12010" width="27.42578125" customWidth="1"/>
    <col min="12011" max="12011" width="28.140625" customWidth="1"/>
    <col min="12012" max="12012" width="87.140625" customWidth="1"/>
    <col min="12013" max="12013" width="22.42578125" customWidth="1"/>
    <col min="12261" max="12261" width="5.140625" customWidth="1"/>
    <col min="12262" max="12262" width="18.42578125" customWidth="1"/>
    <col min="12263" max="12263" width="37" customWidth="1"/>
    <col min="12264" max="12265" width="21.140625" customWidth="1"/>
    <col min="12266" max="12266" width="27.42578125" customWidth="1"/>
    <col min="12267" max="12267" width="28.140625" customWidth="1"/>
    <col min="12268" max="12268" width="87.140625" customWidth="1"/>
    <col min="12269" max="12269" width="22.42578125" customWidth="1"/>
    <col min="12517" max="12517" width="5.140625" customWidth="1"/>
    <col min="12518" max="12518" width="18.42578125" customWidth="1"/>
    <col min="12519" max="12519" width="37" customWidth="1"/>
    <col min="12520" max="12521" width="21.140625" customWidth="1"/>
    <col min="12522" max="12522" width="27.42578125" customWidth="1"/>
    <col min="12523" max="12523" width="28.140625" customWidth="1"/>
    <col min="12524" max="12524" width="87.140625" customWidth="1"/>
    <col min="12525" max="12525" width="22.42578125" customWidth="1"/>
    <col min="12773" max="12773" width="5.140625" customWidth="1"/>
    <col min="12774" max="12774" width="18.42578125" customWidth="1"/>
    <col min="12775" max="12775" width="37" customWidth="1"/>
    <col min="12776" max="12777" width="21.140625" customWidth="1"/>
    <col min="12778" max="12778" width="27.42578125" customWidth="1"/>
    <col min="12779" max="12779" width="28.140625" customWidth="1"/>
    <col min="12780" max="12780" width="87.140625" customWidth="1"/>
    <col min="12781" max="12781" width="22.42578125" customWidth="1"/>
    <col min="13029" max="13029" width="5.140625" customWidth="1"/>
    <col min="13030" max="13030" width="18.42578125" customWidth="1"/>
    <col min="13031" max="13031" width="37" customWidth="1"/>
    <col min="13032" max="13033" width="21.140625" customWidth="1"/>
    <col min="13034" max="13034" width="27.42578125" customWidth="1"/>
    <col min="13035" max="13035" width="28.140625" customWidth="1"/>
    <col min="13036" max="13036" width="87.140625" customWidth="1"/>
    <col min="13037" max="13037" width="22.42578125" customWidth="1"/>
    <col min="13285" max="13285" width="5.140625" customWidth="1"/>
    <col min="13286" max="13286" width="18.42578125" customWidth="1"/>
    <col min="13287" max="13287" width="37" customWidth="1"/>
    <col min="13288" max="13289" width="21.140625" customWidth="1"/>
    <col min="13290" max="13290" width="27.42578125" customWidth="1"/>
    <col min="13291" max="13291" width="28.140625" customWidth="1"/>
    <col min="13292" max="13292" width="87.140625" customWidth="1"/>
    <col min="13293" max="13293" width="22.42578125" customWidth="1"/>
    <col min="13541" max="13541" width="5.140625" customWidth="1"/>
    <col min="13542" max="13542" width="18.42578125" customWidth="1"/>
    <col min="13543" max="13543" width="37" customWidth="1"/>
    <col min="13544" max="13545" width="21.140625" customWidth="1"/>
    <col min="13546" max="13546" width="27.42578125" customWidth="1"/>
    <col min="13547" max="13547" width="28.140625" customWidth="1"/>
    <col min="13548" max="13548" width="87.140625" customWidth="1"/>
    <col min="13549" max="13549" width="22.42578125" customWidth="1"/>
    <col min="13797" max="13797" width="5.140625" customWidth="1"/>
    <col min="13798" max="13798" width="18.42578125" customWidth="1"/>
    <col min="13799" max="13799" width="37" customWidth="1"/>
    <col min="13800" max="13801" width="21.140625" customWidth="1"/>
    <col min="13802" max="13802" width="27.42578125" customWidth="1"/>
    <col min="13803" max="13803" width="28.140625" customWidth="1"/>
    <col min="13804" max="13804" width="87.140625" customWidth="1"/>
    <col min="13805" max="13805" width="22.42578125" customWidth="1"/>
    <col min="14053" max="14053" width="5.140625" customWidth="1"/>
    <col min="14054" max="14054" width="18.42578125" customWidth="1"/>
    <col min="14055" max="14055" width="37" customWidth="1"/>
    <col min="14056" max="14057" width="21.140625" customWidth="1"/>
    <col min="14058" max="14058" width="27.42578125" customWidth="1"/>
    <col min="14059" max="14059" width="28.140625" customWidth="1"/>
    <col min="14060" max="14060" width="87.140625" customWidth="1"/>
    <col min="14061" max="14061" width="22.42578125" customWidth="1"/>
    <col min="14309" max="14309" width="5.140625" customWidth="1"/>
    <col min="14310" max="14310" width="18.42578125" customWidth="1"/>
    <col min="14311" max="14311" width="37" customWidth="1"/>
    <col min="14312" max="14313" width="21.140625" customWidth="1"/>
    <col min="14314" max="14314" width="27.42578125" customWidth="1"/>
    <col min="14315" max="14315" width="28.140625" customWidth="1"/>
    <col min="14316" max="14316" width="87.140625" customWidth="1"/>
    <col min="14317" max="14317" width="22.42578125" customWidth="1"/>
    <col min="14565" max="14565" width="5.140625" customWidth="1"/>
    <col min="14566" max="14566" width="18.42578125" customWidth="1"/>
    <col min="14567" max="14567" width="37" customWidth="1"/>
    <col min="14568" max="14569" width="21.140625" customWidth="1"/>
    <col min="14570" max="14570" width="27.42578125" customWidth="1"/>
    <col min="14571" max="14571" width="28.140625" customWidth="1"/>
    <col min="14572" max="14572" width="87.140625" customWidth="1"/>
    <col min="14573" max="14573" width="22.42578125" customWidth="1"/>
    <col min="14821" max="14821" width="5.140625" customWidth="1"/>
    <col min="14822" max="14822" width="18.42578125" customWidth="1"/>
    <col min="14823" max="14823" width="37" customWidth="1"/>
    <col min="14824" max="14825" width="21.140625" customWidth="1"/>
    <col min="14826" max="14826" width="27.42578125" customWidth="1"/>
    <col min="14827" max="14827" width="28.140625" customWidth="1"/>
    <col min="14828" max="14828" width="87.140625" customWidth="1"/>
    <col min="14829" max="14829" width="22.42578125" customWidth="1"/>
    <col min="15077" max="15077" width="5.140625" customWidth="1"/>
    <col min="15078" max="15078" width="18.42578125" customWidth="1"/>
    <col min="15079" max="15079" width="37" customWidth="1"/>
    <col min="15080" max="15081" width="21.140625" customWidth="1"/>
    <col min="15082" max="15082" width="27.42578125" customWidth="1"/>
    <col min="15083" max="15083" width="28.140625" customWidth="1"/>
    <col min="15084" max="15084" width="87.140625" customWidth="1"/>
    <col min="15085" max="15085" width="22.42578125" customWidth="1"/>
    <col min="15333" max="15333" width="5.140625" customWidth="1"/>
    <col min="15334" max="15334" width="18.42578125" customWidth="1"/>
    <col min="15335" max="15335" width="37" customWidth="1"/>
    <col min="15336" max="15337" width="21.140625" customWidth="1"/>
    <col min="15338" max="15338" width="27.42578125" customWidth="1"/>
    <col min="15339" max="15339" width="28.140625" customWidth="1"/>
    <col min="15340" max="15340" width="87.140625" customWidth="1"/>
    <col min="15341" max="15341" width="22.42578125" customWidth="1"/>
    <col min="15589" max="15589" width="5.140625" customWidth="1"/>
    <col min="15590" max="15590" width="18.42578125" customWidth="1"/>
    <col min="15591" max="15591" width="37" customWidth="1"/>
    <col min="15592" max="15593" width="21.140625" customWidth="1"/>
    <col min="15594" max="15594" width="27.42578125" customWidth="1"/>
    <col min="15595" max="15595" width="28.140625" customWidth="1"/>
    <col min="15596" max="15596" width="87.140625" customWidth="1"/>
    <col min="15597" max="15597" width="22.42578125" customWidth="1"/>
    <col min="15845" max="15845" width="5.140625" customWidth="1"/>
    <col min="15846" max="15846" width="18.42578125" customWidth="1"/>
    <col min="15847" max="15847" width="37" customWidth="1"/>
    <col min="15848" max="15849" width="21.140625" customWidth="1"/>
    <col min="15850" max="15850" width="27.42578125" customWidth="1"/>
    <col min="15851" max="15851" width="28.140625" customWidth="1"/>
    <col min="15852" max="15852" width="87.140625" customWidth="1"/>
    <col min="15853" max="15853" width="22.42578125" customWidth="1"/>
    <col min="16101" max="16101" width="5.140625" customWidth="1"/>
    <col min="16102" max="16102" width="18.42578125" customWidth="1"/>
    <col min="16103" max="16103" width="37" customWidth="1"/>
    <col min="16104" max="16105" width="21.140625" customWidth="1"/>
    <col min="16106" max="16106" width="27.42578125" customWidth="1"/>
    <col min="16107" max="16107" width="28.140625" customWidth="1"/>
    <col min="16108" max="16108" width="87.140625" customWidth="1"/>
    <col min="16109" max="16109" width="22.42578125" customWidth="1"/>
  </cols>
  <sheetData>
    <row r="1" spans="1:10" s="1" customFormat="1" ht="87" customHeight="1" x14ac:dyDescent="0.25">
      <c r="A1" s="51" t="s">
        <v>58</v>
      </c>
      <c r="B1" s="51"/>
      <c r="C1" s="51"/>
      <c r="D1" s="51"/>
      <c r="E1" s="51"/>
      <c r="F1" s="51"/>
      <c r="G1" s="51"/>
      <c r="H1" s="51"/>
    </row>
    <row r="2" spans="1:10" s="1" customFormat="1" ht="24" thickBot="1" x14ac:dyDescent="0.3">
      <c r="A2" s="2"/>
      <c r="B2" s="3">
        <f ca="1">TODAY()</f>
        <v>44757</v>
      </c>
      <c r="C2" s="4"/>
      <c r="D2" s="4"/>
      <c r="E2" s="4"/>
      <c r="F2" s="5"/>
      <c r="G2" s="5"/>
      <c r="H2" s="6"/>
    </row>
    <row r="3" spans="1:10" s="1" customFormat="1" ht="87" customHeight="1" thickBot="1" x14ac:dyDescent="0.3">
      <c r="A3" s="57" t="s">
        <v>1</v>
      </c>
      <c r="B3" s="57" t="s">
        <v>2</v>
      </c>
      <c r="C3" s="55" t="s">
        <v>3</v>
      </c>
      <c r="D3" s="55"/>
      <c r="E3" s="55"/>
      <c r="F3" s="55"/>
      <c r="G3" s="52" t="s">
        <v>63</v>
      </c>
      <c r="H3" s="59" t="s">
        <v>4</v>
      </c>
    </row>
    <row r="4" spans="1:10" s="1" customFormat="1" ht="87" customHeight="1" thickBot="1" x14ac:dyDescent="0.3">
      <c r="A4" s="58"/>
      <c r="B4" s="58"/>
      <c r="C4" s="37" t="s">
        <v>5</v>
      </c>
      <c r="D4" s="38" t="s">
        <v>6</v>
      </c>
      <c r="E4" s="38" t="s">
        <v>7</v>
      </c>
      <c r="F4" s="39" t="s">
        <v>8</v>
      </c>
      <c r="G4" s="53"/>
      <c r="H4" s="60"/>
    </row>
    <row r="5" spans="1:10" s="1" customFormat="1" ht="32.25" customHeight="1" x14ac:dyDescent="0.25">
      <c r="A5" s="47"/>
      <c r="B5" s="41" t="s">
        <v>66</v>
      </c>
      <c r="C5" s="48">
        <f>C6+C8</f>
        <v>98.931999999999988</v>
      </c>
      <c r="D5" s="44"/>
      <c r="E5" s="44"/>
      <c r="F5" s="49"/>
      <c r="G5" s="49"/>
      <c r="H5" s="47"/>
    </row>
    <row r="6" spans="1:10" s="1" customFormat="1" ht="87" customHeight="1" x14ac:dyDescent="0.25">
      <c r="A6" s="9"/>
      <c r="B6" s="10" t="s">
        <v>62</v>
      </c>
      <c r="C6" s="11">
        <f>C7</f>
        <v>5</v>
      </c>
      <c r="D6" s="12"/>
      <c r="E6" s="12"/>
      <c r="F6" s="13"/>
      <c r="G6" s="13"/>
      <c r="H6" s="9"/>
    </row>
    <row r="7" spans="1:10" s="1" customFormat="1" ht="121.5" customHeight="1" x14ac:dyDescent="0.25">
      <c r="A7" s="9">
        <v>1</v>
      </c>
      <c r="B7" s="15" t="s">
        <v>56</v>
      </c>
      <c r="C7" s="16">
        <v>5</v>
      </c>
      <c r="D7" s="35" t="s">
        <v>10</v>
      </c>
      <c r="E7" s="12" t="s">
        <v>15</v>
      </c>
      <c r="F7" s="17">
        <v>0.03</v>
      </c>
      <c r="G7" s="26" t="s">
        <v>105</v>
      </c>
      <c r="H7" s="50" t="s">
        <v>86</v>
      </c>
    </row>
    <row r="8" spans="1:10" s="1" customFormat="1" ht="121.5" customHeight="1" x14ac:dyDescent="0.25">
      <c r="A8" s="9"/>
      <c r="B8" s="10" t="s">
        <v>57</v>
      </c>
      <c r="C8" s="11">
        <f>+(C10+C11+C12)*1.04+C9+C13+C14</f>
        <v>93.931999999999988</v>
      </c>
      <c r="D8" s="12"/>
      <c r="E8" s="12"/>
      <c r="F8" s="13"/>
      <c r="G8" s="13"/>
      <c r="H8" s="9"/>
      <c r="J8" s="14"/>
    </row>
    <row r="9" spans="1:10" s="1" customFormat="1" ht="212.25" customHeight="1" x14ac:dyDescent="0.25">
      <c r="A9" s="9">
        <v>1</v>
      </c>
      <c r="B9" s="15" t="s">
        <v>89</v>
      </c>
      <c r="C9" s="16">
        <v>35</v>
      </c>
      <c r="D9" s="12" t="s">
        <v>10</v>
      </c>
      <c r="E9" s="12" t="s">
        <v>11</v>
      </c>
      <c r="F9" s="17">
        <v>0.03</v>
      </c>
      <c r="G9" s="18" t="s">
        <v>106</v>
      </c>
      <c r="H9" s="9" t="s">
        <v>98</v>
      </c>
      <c r="J9" s="14"/>
    </row>
    <row r="10" spans="1:10" s="1" customFormat="1" ht="186.75" customHeight="1" x14ac:dyDescent="0.25">
      <c r="A10" s="9">
        <v>2</v>
      </c>
      <c r="B10" s="19" t="s">
        <v>13</v>
      </c>
      <c r="C10" s="16">
        <v>5</v>
      </c>
      <c r="D10" s="12" t="s">
        <v>14</v>
      </c>
      <c r="E10" s="12" t="s">
        <v>15</v>
      </c>
      <c r="F10" s="20" t="s">
        <v>16</v>
      </c>
      <c r="G10" s="18" t="s">
        <v>106</v>
      </c>
      <c r="H10" s="9" t="s">
        <v>97</v>
      </c>
      <c r="J10" s="14"/>
    </row>
    <row r="11" spans="1:10" ht="209.25" x14ac:dyDescent="0.25">
      <c r="A11" s="9">
        <v>3</v>
      </c>
      <c r="B11" s="19" t="s">
        <v>21</v>
      </c>
      <c r="C11" s="18">
        <v>16.8</v>
      </c>
      <c r="D11" s="18" t="s">
        <v>14</v>
      </c>
      <c r="E11" s="18" t="s">
        <v>22</v>
      </c>
      <c r="F11" s="18" t="s">
        <v>22</v>
      </c>
      <c r="G11" s="18" t="s">
        <v>87</v>
      </c>
      <c r="H11" s="18" t="s">
        <v>88</v>
      </c>
    </row>
    <row r="12" spans="1:10" ht="120.75" customHeight="1" x14ac:dyDescent="0.25">
      <c r="A12" s="9">
        <v>4</v>
      </c>
      <c r="B12" s="19" t="s">
        <v>60</v>
      </c>
      <c r="C12" s="18">
        <v>19</v>
      </c>
      <c r="D12" s="18" t="s">
        <v>14</v>
      </c>
      <c r="E12" s="18" t="s">
        <v>11</v>
      </c>
      <c r="F12" s="18" t="s">
        <v>23</v>
      </c>
      <c r="G12" s="18" t="s">
        <v>106</v>
      </c>
      <c r="H12" s="18" t="s">
        <v>61</v>
      </c>
    </row>
    <row r="13" spans="1:10" ht="192.75" customHeight="1" x14ac:dyDescent="0.25">
      <c r="A13" s="9">
        <v>5</v>
      </c>
      <c r="B13" s="19" t="s">
        <v>28</v>
      </c>
      <c r="C13" s="18">
        <v>15</v>
      </c>
      <c r="D13" s="18" t="s">
        <v>10</v>
      </c>
      <c r="E13" s="18" t="s">
        <v>29</v>
      </c>
      <c r="F13" s="18" t="s">
        <v>22</v>
      </c>
      <c r="G13" s="18" t="s">
        <v>30</v>
      </c>
      <c r="H13" s="18" t="s">
        <v>90</v>
      </c>
    </row>
    <row r="14" spans="1:10" ht="93" x14ac:dyDescent="0.25">
      <c r="A14" s="9">
        <v>6</v>
      </c>
      <c r="B14" s="19" t="s">
        <v>99</v>
      </c>
      <c r="C14" s="18">
        <v>1.5</v>
      </c>
      <c r="D14" s="18" t="s">
        <v>10</v>
      </c>
      <c r="E14" s="18" t="s">
        <v>11</v>
      </c>
      <c r="F14" s="18" t="s">
        <v>22</v>
      </c>
      <c r="G14" s="18" t="s">
        <v>30</v>
      </c>
      <c r="H14" s="18" t="s">
        <v>100</v>
      </c>
    </row>
    <row r="18" spans="7:7" ht="87" customHeight="1" x14ac:dyDescent="0.25">
      <c r="G18" s="25"/>
    </row>
  </sheetData>
  <mergeCells count="6">
    <mergeCell ref="A1:H1"/>
    <mergeCell ref="A3:A4"/>
    <mergeCell ref="B3:B4"/>
    <mergeCell ref="C3:F3"/>
    <mergeCell ref="G3:G4"/>
    <mergeCell ref="H3:H4"/>
  </mergeCells>
  <pageMargins left="0.9055118110236221" right="0.70866141732283472" top="0.74803149606299213" bottom="0.74803149606299213" header="0.31496062992125984" footer="0.31496062992125984"/>
  <pageSetup paperSize="9"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26"/>
  <sheetViews>
    <sheetView tabSelected="1" view="pageBreakPreview" zoomScale="55" zoomScaleNormal="70" zoomScaleSheetLayoutView="55" workbookViewId="0">
      <selection activeCell="B9" sqref="B9"/>
    </sheetView>
  </sheetViews>
  <sheetFormatPr defaultRowHeight="15" x14ac:dyDescent="0.25"/>
  <cols>
    <col min="1" max="1" width="9" customWidth="1"/>
    <col min="2" max="2" width="55.28515625" customWidth="1"/>
    <col min="3" max="3" width="22.28515625" bestFit="1" customWidth="1"/>
    <col min="4" max="4" width="18.42578125" customWidth="1"/>
    <col min="5" max="5" width="29" customWidth="1"/>
    <col min="6" max="6" width="31.85546875" style="24" customWidth="1"/>
    <col min="7" max="7" width="30.85546875" style="24" customWidth="1"/>
    <col min="8" max="8" width="132.85546875" customWidth="1"/>
    <col min="229" max="229" width="5.140625" customWidth="1"/>
    <col min="230" max="230" width="18.42578125" customWidth="1"/>
    <col min="231" max="231" width="37" customWidth="1"/>
    <col min="232" max="233" width="21.140625" customWidth="1"/>
    <col min="234" max="234" width="27.42578125" customWidth="1"/>
    <col min="235" max="235" width="28.140625" customWidth="1"/>
    <col min="236" max="236" width="87.140625" customWidth="1"/>
    <col min="237" max="237" width="22.42578125" customWidth="1"/>
    <col min="485" max="485" width="5.140625" customWidth="1"/>
    <col min="486" max="486" width="18.42578125" customWidth="1"/>
    <col min="487" max="487" width="37" customWidth="1"/>
    <col min="488" max="489" width="21.140625" customWidth="1"/>
    <col min="490" max="490" width="27.42578125" customWidth="1"/>
    <col min="491" max="491" width="28.140625" customWidth="1"/>
    <col min="492" max="492" width="87.140625" customWidth="1"/>
    <col min="493" max="493" width="22.42578125" customWidth="1"/>
    <col min="741" max="741" width="5.140625" customWidth="1"/>
    <col min="742" max="742" width="18.42578125" customWidth="1"/>
    <col min="743" max="743" width="37" customWidth="1"/>
    <col min="744" max="745" width="21.140625" customWidth="1"/>
    <col min="746" max="746" width="27.42578125" customWidth="1"/>
    <col min="747" max="747" width="28.140625" customWidth="1"/>
    <col min="748" max="748" width="87.140625" customWidth="1"/>
    <col min="749" max="749" width="22.42578125" customWidth="1"/>
    <col min="997" max="997" width="5.140625" customWidth="1"/>
    <col min="998" max="998" width="18.42578125" customWidth="1"/>
    <col min="999" max="999" width="37" customWidth="1"/>
    <col min="1000" max="1001" width="21.140625" customWidth="1"/>
    <col min="1002" max="1002" width="27.42578125" customWidth="1"/>
    <col min="1003" max="1003" width="28.140625" customWidth="1"/>
    <col min="1004" max="1004" width="87.140625" customWidth="1"/>
    <col min="1005" max="1005" width="22.42578125" customWidth="1"/>
    <col min="1253" max="1253" width="5.140625" customWidth="1"/>
    <col min="1254" max="1254" width="18.42578125" customWidth="1"/>
    <col min="1255" max="1255" width="37" customWidth="1"/>
    <col min="1256" max="1257" width="21.140625" customWidth="1"/>
    <col min="1258" max="1258" width="27.42578125" customWidth="1"/>
    <col min="1259" max="1259" width="28.140625" customWidth="1"/>
    <col min="1260" max="1260" width="87.140625" customWidth="1"/>
    <col min="1261" max="1261" width="22.42578125" customWidth="1"/>
    <col min="1509" max="1509" width="5.140625" customWidth="1"/>
    <col min="1510" max="1510" width="18.42578125" customWidth="1"/>
    <col min="1511" max="1511" width="37" customWidth="1"/>
    <col min="1512" max="1513" width="21.140625" customWidth="1"/>
    <col min="1514" max="1514" width="27.42578125" customWidth="1"/>
    <col min="1515" max="1515" width="28.140625" customWidth="1"/>
    <col min="1516" max="1516" width="87.140625" customWidth="1"/>
    <col min="1517" max="1517" width="22.42578125" customWidth="1"/>
    <col min="1765" max="1765" width="5.140625" customWidth="1"/>
    <col min="1766" max="1766" width="18.42578125" customWidth="1"/>
    <col min="1767" max="1767" width="37" customWidth="1"/>
    <col min="1768" max="1769" width="21.140625" customWidth="1"/>
    <col min="1770" max="1770" width="27.42578125" customWidth="1"/>
    <col min="1771" max="1771" width="28.140625" customWidth="1"/>
    <col min="1772" max="1772" width="87.140625" customWidth="1"/>
    <col min="1773" max="1773" width="22.42578125" customWidth="1"/>
    <col min="2021" max="2021" width="5.140625" customWidth="1"/>
    <col min="2022" max="2022" width="18.42578125" customWidth="1"/>
    <col min="2023" max="2023" width="37" customWidth="1"/>
    <col min="2024" max="2025" width="21.140625" customWidth="1"/>
    <col min="2026" max="2026" width="27.42578125" customWidth="1"/>
    <col min="2027" max="2027" width="28.140625" customWidth="1"/>
    <col min="2028" max="2028" width="87.140625" customWidth="1"/>
    <col min="2029" max="2029" width="22.42578125" customWidth="1"/>
    <col min="2277" max="2277" width="5.140625" customWidth="1"/>
    <col min="2278" max="2278" width="18.42578125" customWidth="1"/>
    <col min="2279" max="2279" width="37" customWidth="1"/>
    <col min="2280" max="2281" width="21.140625" customWidth="1"/>
    <col min="2282" max="2282" width="27.42578125" customWidth="1"/>
    <col min="2283" max="2283" width="28.140625" customWidth="1"/>
    <col min="2284" max="2284" width="87.140625" customWidth="1"/>
    <col min="2285" max="2285" width="22.42578125" customWidth="1"/>
    <col min="2533" max="2533" width="5.140625" customWidth="1"/>
    <col min="2534" max="2534" width="18.42578125" customWidth="1"/>
    <col min="2535" max="2535" width="37" customWidth="1"/>
    <col min="2536" max="2537" width="21.140625" customWidth="1"/>
    <col min="2538" max="2538" width="27.42578125" customWidth="1"/>
    <col min="2539" max="2539" width="28.140625" customWidth="1"/>
    <col min="2540" max="2540" width="87.140625" customWidth="1"/>
    <col min="2541" max="2541" width="22.42578125" customWidth="1"/>
    <col min="2789" max="2789" width="5.140625" customWidth="1"/>
    <col min="2790" max="2790" width="18.42578125" customWidth="1"/>
    <col min="2791" max="2791" width="37" customWidth="1"/>
    <col min="2792" max="2793" width="21.140625" customWidth="1"/>
    <col min="2794" max="2794" width="27.42578125" customWidth="1"/>
    <col min="2795" max="2795" width="28.140625" customWidth="1"/>
    <col min="2796" max="2796" width="87.140625" customWidth="1"/>
    <col min="2797" max="2797" width="22.42578125" customWidth="1"/>
    <col min="3045" max="3045" width="5.140625" customWidth="1"/>
    <col min="3046" max="3046" width="18.42578125" customWidth="1"/>
    <col min="3047" max="3047" width="37" customWidth="1"/>
    <col min="3048" max="3049" width="21.140625" customWidth="1"/>
    <col min="3050" max="3050" width="27.42578125" customWidth="1"/>
    <col min="3051" max="3051" width="28.140625" customWidth="1"/>
    <col min="3052" max="3052" width="87.140625" customWidth="1"/>
    <col min="3053" max="3053" width="22.42578125" customWidth="1"/>
    <col min="3301" max="3301" width="5.140625" customWidth="1"/>
    <col min="3302" max="3302" width="18.42578125" customWidth="1"/>
    <col min="3303" max="3303" width="37" customWidth="1"/>
    <col min="3304" max="3305" width="21.140625" customWidth="1"/>
    <col min="3306" max="3306" width="27.42578125" customWidth="1"/>
    <col min="3307" max="3307" width="28.140625" customWidth="1"/>
    <col min="3308" max="3308" width="87.140625" customWidth="1"/>
    <col min="3309" max="3309" width="22.42578125" customWidth="1"/>
    <col min="3557" max="3557" width="5.140625" customWidth="1"/>
    <col min="3558" max="3558" width="18.42578125" customWidth="1"/>
    <col min="3559" max="3559" width="37" customWidth="1"/>
    <col min="3560" max="3561" width="21.140625" customWidth="1"/>
    <col min="3562" max="3562" width="27.42578125" customWidth="1"/>
    <col min="3563" max="3563" width="28.140625" customWidth="1"/>
    <col min="3564" max="3564" width="87.140625" customWidth="1"/>
    <col min="3565" max="3565" width="22.42578125" customWidth="1"/>
    <col min="3813" max="3813" width="5.140625" customWidth="1"/>
    <col min="3814" max="3814" width="18.42578125" customWidth="1"/>
    <col min="3815" max="3815" width="37" customWidth="1"/>
    <col min="3816" max="3817" width="21.140625" customWidth="1"/>
    <col min="3818" max="3818" width="27.42578125" customWidth="1"/>
    <col min="3819" max="3819" width="28.140625" customWidth="1"/>
    <col min="3820" max="3820" width="87.140625" customWidth="1"/>
    <col min="3821" max="3821" width="22.42578125" customWidth="1"/>
    <col min="4069" max="4069" width="5.140625" customWidth="1"/>
    <col min="4070" max="4070" width="18.42578125" customWidth="1"/>
    <col min="4071" max="4071" width="37" customWidth="1"/>
    <col min="4072" max="4073" width="21.140625" customWidth="1"/>
    <col min="4074" max="4074" width="27.42578125" customWidth="1"/>
    <col min="4075" max="4075" width="28.140625" customWidth="1"/>
    <col min="4076" max="4076" width="87.140625" customWidth="1"/>
    <col min="4077" max="4077" width="22.42578125" customWidth="1"/>
    <col min="4325" max="4325" width="5.140625" customWidth="1"/>
    <col min="4326" max="4326" width="18.42578125" customWidth="1"/>
    <col min="4327" max="4327" width="37" customWidth="1"/>
    <col min="4328" max="4329" width="21.140625" customWidth="1"/>
    <col min="4330" max="4330" width="27.42578125" customWidth="1"/>
    <col min="4331" max="4331" width="28.140625" customWidth="1"/>
    <col min="4332" max="4332" width="87.140625" customWidth="1"/>
    <col min="4333" max="4333" width="22.42578125" customWidth="1"/>
    <col min="4581" max="4581" width="5.140625" customWidth="1"/>
    <col min="4582" max="4582" width="18.42578125" customWidth="1"/>
    <col min="4583" max="4583" width="37" customWidth="1"/>
    <col min="4584" max="4585" width="21.140625" customWidth="1"/>
    <col min="4586" max="4586" width="27.42578125" customWidth="1"/>
    <col min="4587" max="4587" width="28.140625" customWidth="1"/>
    <col min="4588" max="4588" width="87.140625" customWidth="1"/>
    <col min="4589" max="4589" width="22.42578125" customWidth="1"/>
    <col min="4837" max="4837" width="5.140625" customWidth="1"/>
    <col min="4838" max="4838" width="18.42578125" customWidth="1"/>
    <col min="4839" max="4839" width="37" customWidth="1"/>
    <col min="4840" max="4841" width="21.140625" customWidth="1"/>
    <col min="4842" max="4842" width="27.42578125" customWidth="1"/>
    <col min="4843" max="4843" width="28.140625" customWidth="1"/>
    <col min="4844" max="4844" width="87.140625" customWidth="1"/>
    <col min="4845" max="4845" width="22.42578125" customWidth="1"/>
    <col min="5093" max="5093" width="5.140625" customWidth="1"/>
    <col min="5094" max="5094" width="18.42578125" customWidth="1"/>
    <col min="5095" max="5095" width="37" customWidth="1"/>
    <col min="5096" max="5097" width="21.140625" customWidth="1"/>
    <col min="5098" max="5098" width="27.42578125" customWidth="1"/>
    <col min="5099" max="5099" width="28.140625" customWidth="1"/>
    <col min="5100" max="5100" width="87.140625" customWidth="1"/>
    <col min="5101" max="5101" width="22.42578125" customWidth="1"/>
    <col min="5349" max="5349" width="5.140625" customWidth="1"/>
    <col min="5350" max="5350" width="18.42578125" customWidth="1"/>
    <col min="5351" max="5351" width="37" customWidth="1"/>
    <col min="5352" max="5353" width="21.140625" customWidth="1"/>
    <col min="5354" max="5354" width="27.42578125" customWidth="1"/>
    <col min="5355" max="5355" width="28.140625" customWidth="1"/>
    <col min="5356" max="5356" width="87.140625" customWidth="1"/>
    <col min="5357" max="5357" width="22.42578125" customWidth="1"/>
    <col min="5605" max="5605" width="5.140625" customWidth="1"/>
    <col min="5606" max="5606" width="18.42578125" customWidth="1"/>
    <col min="5607" max="5607" width="37" customWidth="1"/>
    <col min="5608" max="5609" width="21.140625" customWidth="1"/>
    <col min="5610" max="5610" width="27.42578125" customWidth="1"/>
    <col min="5611" max="5611" width="28.140625" customWidth="1"/>
    <col min="5612" max="5612" width="87.140625" customWidth="1"/>
    <col min="5613" max="5613" width="22.42578125" customWidth="1"/>
    <col min="5861" max="5861" width="5.140625" customWidth="1"/>
    <col min="5862" max="5862" width="18.42578125" customWidth="1"/>
    <col min="5863" max="5863" width="37" customWidth="1"/>
    <col min="5864" max="5865" width="21.140625" customWidth="1"/>
    <col min="5866" max="5866" width="27.42578125" customWidth="1"/>
    <col min="5867" max="5867" width="28.140625" customWidth="1"/>
    <col min="5868" max="5868" width="87.140625" customWidth="1"/>
    <col min="5869" max="5869" width="22.42578125" customWidth="1"/>
    <col min="6117" max="6117" width="5.140625" customWidth="1"/>
    <col min="6118" max="6118" width="18.42578125" customWidth="1"/>
    <col min="6119" max="6119" width="37" customWidth="1"/>
    <col min="6120" max="6121" width="21.140625" customWidth="1"/>
    <col min="6122" max="6122" width="27.42578125" customWidth="1"/>
    <col min="6123" max="6123" width="28.140625" customWidth="1"/>
    <col min="6124" max="6124" width="87.140625" customWidth="1"/>
    <col min="6125" max="6125" width="22.42578125" customWidth="1"/>
    <col min="6373" max="6373" width="5.140625" customWidth="1"/>
    <col min="6374" max="6374" width="18.42578125" customWidth="1"/>
    <col min="6375" max="6375" width="37" customWidth="1"/>
    <col min="6376" max="6377" width="21.140625" customWidth="1"/>
    <col min="6378" max="6378" width="27.42578125" customWidth="1"/>
    <col min="6379" max="6379" width="28.140625" customWidth="1"/>
    <col min="6380" max="6380" width="87.140625" customWidth="1"/>
    <col min="6381" max="6381" width="22.42578125" customWidth="1"/>
    <col min="6629" max="6629" width="5.140625" customWidth="1"/>
    <col min="6630" max="6630" width="18.42578125" customWidth="1"/>
    <col min="6631" max="6631" width="37" customWidth="1"/>
    <col min="6632" max="6633" width="21.140625" customWidth="1"/>
    <col min="6634" max="6634" width="27.42578125" customWidth="1"/>
    <col min="6635" max="6635" width="28.140625" customWidth="1"/>
    <col min="6636" max="6636" width="87.140625" customWidth="1"/>
    <col min="6637" max="6637" width="22.42578125" customWidth="1"/>
    <col min="6885" max="6885" width="5.140625" customWidth="1"/>
    <col min="6886" max="6886" width="18.42578125" customWidth="1"/>
    <col min="6887" max="6887" width="37" customWidth="1"/>
    <col min="6888" max="6889" width="21.140625" customWidth="1"/>
    <col min="6890" max="6890" width="27.42578125" customWidth="1"/>
    <col min="6891" max="6891" width="28.140625" customWidth="1"/>
    <col min="6892" max="6892" width="87.140625" customWidth="1"/>
    <col min="6893" max="6893" width="22.42578125" customWidth="1"/>
    <col min="7141" max="7141" width="5.140625" customWidth="1"/>
    <col min="7142" max="7142" width="18.42578125" customWidth="1"/>
    <col min="7143" max="7143" width="37" customWidth="1"/>
    <col min="7144" max="7145" width="21.140625" customWidth="1"/>
    <col min="7146" max="7146" width="27.42578125" customWidth="1"/>
    <col min="7147" max="7147" width="28.140625" customWidth="1"/>
    <col min="7148" max="7148" width="87.140625" customWidth="1"/>
    <col min="7149" max="7149" width="22.42578125" customWidth="1"/>
    <col min="7397" max="7397" width="5.140625" customWidth="1"/>
    <col min="7398" max="7398" width="18.42578125" customWidth="1"/>
    <col min="7399" max="7399" width="37" customWidth="1"/>
    <col min="7400" max="7401" width="21.140625" customWidth="1"/>
    <col min="7402" max="7402" width="27.42578125" customWidth="1"/>
    <col min="7403" max="7403" width="28.140625" customWidth="1"/>
    <col min="7404" max="7404" width="87.140625" customWidth="1"/>
    <col min="7405" max="7405" width="22.42578125" customWidth="1"/>
    <col min="7653" max="7653" width="5.140625" customWidth="1"/>
    <col min="7654" max="7654" width="18.42578125" customWidth="1"/>
    <col min="7655" max="7655" width="37" customWidth="1"/>
    <col min="7656" max="7657" width="21.140625" customWidth="1"/>
    <col min="7658" max="7658" width="27.42578125" customWidth="1"/>
    <col min="7659" max="7659" width="28.140625" customWidth="1"/>
    <col min="7660" max="7660" width="87.140625" customWidth="1"/>
    <col min="7661" max="7661" width="22.42578125" customWidth="1"/>
    <col min="7909" max="7909" width="5.140625" customWidth="1"/>
    <col min="7910" max="7910" width="18.42578125" customWidth="1"/>
    <col min="7911" max="7911" width="37" customWidth="1"/>
    <col min="7912" max="7913" width="21.140625" customWidth="1"/>
    <col min="7914" max="7914" width="27.42578125" customWidth="1"/>
    <col min="7915" max="7915" width="28.140625" customWidth="1"/>
    <col min="7916" max="7916" width="87.140625" customWidth="1"/>
    <col min="7917" max="7917" width="22.42578125" customWidth="1"/>
    <col min="8165" max="8165" width="5.140625" customWidth="1"/>
    <col min="8166" max="8166" width="18.42578125" customWidth="1"/>
    <col min="8167" max="8167" width="37" customWidth="1"/>
    <col min="8168" max="8169" width="21.140625" customWidth="1"/>
    <col min="8170" max="8170" width="27.42578125" customWidth="1"/>
    <col min="8171" max="8171" width="28.140625" customWidth="1"/>
    <col min="8172" max="8172" width="87.140625" customWidth="1"/>
    <col min="8173" max="8173" width="22.42578125" customWidth="1"/>
    <col min="8421" max="8421" width="5.140625" customWidth="1"/>
    <col min="8422" max="8422" width="18.42578125" customWidth="1"/>
    <col min="8423" max="8423" width="37" customWidth="1"/>
    <col min="8424" max="8425" width="21.140625" customWidth="1"/>
    <col min="8426" max="8426" width="27.42578125" customWidth="1"/>
    <col min="8427" max="8427" width="28.140625" customWidth="1"/>
    <col min="8428" max="8428" width="87.140625" customWidth="1"/>
    <col min="8429" max="8429" width="22.42578125" customWidth="1"/>
    <col min="8677" max="8677" width="5.140625" customWidth="1"/>
    <col min="8678" max="8678" width="18.42578125" customWidth="1"/>
    <col min="8679" max="8679" width="37" customWidth="1"/>
    <col min="8680" max="8681" width="21.140625" customWidth="1"/>
    <col min="8682" max="8682" width="27.42578125" customWidth="1"/>
    <col min="8683" max="8683" width="28.140625" customWidth="1"/>
    <col min="8684" max="8684" width="87.140625" customWidth="1"/>
    <col min="8685" max="8685" width="22.42578125" customWidth="1"/>
    <col min="8933" max="8933" width="5.140625" customWidth="1"/>
    <col min="8934" max="8934" width="18.42578125" customWidth="1"/>
    <col min="8935" max="8935" width="37" customWidth="1"/>
    <col min="8936" max="8937" width="21.140625" customWidth="1"/>
    <col min="8938" max="8938" width="27.42578125" customWidth="1"/>
    <col min="8939" max="8939" width="28.140625" customWidth="1"/>
    <col min="8940" max="8940" width="87.140625" customWidth="1"/>
    <col min="8941" max="8941" width="22.42578125" customWidth="1"/>
    <col min="9189" max="9189" width="5.140625" customWidth="1"/>
    <col min="9190" max="9190" width="18.42578125" customWidth="1"/>
    <col min="9191" max="9191" width="37" customWidth="1"/>
    <col min="9192" max="9193" width="21.140625" customWidth="1"/>
    <col min="9194" max="9194" width="27.42578125" customWidth="1"/>
    <col min="9195" max="9195" width="28.140625" customWidth="1"/>
    <col min="9196" max="9196" width="87.140625" customWidth="1"/>
    <col min="9197" max="9197" width="22.42578125" customWidth="1"/>
    <col min="9445" max="9445" width="5.140625" customWidth="1"/>
    <col min="9446" max="9446" width="18.42578125" customWidth="1"/>
    <col min="9447" max="9447" width="37" customWidth="1"/>
    <col min="9448" max="9449" width="21.140625" customWidth="1"/>
    <col min="9450" max="9450" width="27.42578125" customWidth="1"/>
    <col min="9451" max="9451" width="28.140625" customWidth="1"/>
    <col min="9452" max="9452" width="87.140625" customWidth="1"/>
    <col min="9453" max="9453" width="22.42578125" customWidth="1"/>
    <col min="9701" max="9701" width="5.140625" customWidth="1"/>
    <col min="9702" max="9702" width="18.42578125" customWidth="1"/>
    <col min="9703" max="9703" width="37" customWidth="1"/>
    <col min="9704" max="9705" width="21.140625" customWidth="1"/>
    <col min="9706" max="9706" width="27.42578125" customWidth="1"/>
    <col min="9707" max="9707" width="28.140625" customWidth="1"/>
    <col min="9708" max="9708" width="87.140625" customWidth="1"/>
    <col min="9709" max="9709" width="22.42578125" customWidth="1"/>
    <col min="9957" max="9957" width="5.140625" customWidth="1"/>
    <col min="9958" max="9958" width="18.42578125" customWidth="1"/>
    <col min="9959" max="9959" width="37" customWidth="1"/>
    <col min="9960" max="9961" width="21.140625" customWidth="1"/>
    <col min="9962" max="9962" width="27.42578125" customWidth="1"/>
    <col min="9963" max="9963" width="28.140625" customWidth="1"/>
    <col min="9964" max="9964" width="87.140625" customWidth="1"/>
    <col min="9965" max="9965" width="22.42578125" customWidth="1"/>
    <col min="10213" max="10213" width="5.140625" customWidth="1"/>
    <col min="10214" max="10214" width="18.42578125" customWidth="1"/>
    <col min="10215" max="10215" width="37" customWidth="1"/>
    <col min="10216" max="10217" width="21.140625" customWidth="1"/>
    <col min="10218" max="10218" width="27.42578125" customWidth="1"/>
    <col min="10219" max="10219" width="28.140625" customWidth="1"/>
    <col min="10220" max="10220" width="87.140625" customWidth="1"/>
    <col min="10221" max="10221" width="22.42578125" customWidth="1"/>
    <col min="10469" max="10469" width="5.140625" customWidth="1"/>
    <col min="10470" max="10470" width="18.42578125" customWidth="1"/>
    <col min="10471" max="10471" width="37" customWidth="1"/>
    <col min="10472" max="10473" width="21.140625" customWidth="1"/>
    <col min="10474" max="10474" width="27.42578125" customWidth="1"/>
    <col min="10475" max="10475" width="28.140625" customWidth="1"/>
    <col min="10476" max="10476" width="87.140625" customWidth="1"/>
    <col min="10477" max="10477" width="22.42578125" customWidth="1"/>
    <col min="10725" max="10725" width="5.140625" customWidth="1"/>
    <col min="10726" max="10726" width="18.42578125" customWidth="1"/>
    <col min="10727" max="10727" width="37" customWidth="1"/>
    <col min="10728" max="10729" width="21.140625" customWidth="1"/>
    <col min="10730" max="10730" width="27.42578125" customWidth="1"/>
    <col min="10731" max="10731" width="28.140625" customWidth="1"/>
    <col min="10732" max="10732" width="87.140625" customWidth="1"/>
    <col min="10733" max="10733" width="22.42578125" customWidth="1"/>
    <col min="10981" max="10981" width="5.140625" customWidth="1"/>
    <col min="10982" max="10982" width="18.42578125" customWidth="1"/>
    <col min="10983" max="10983" width="37" customWidth="1"/>
    <col min="10984" max="10985" width="21.140625" customWidth="1"/>
    <col min="10986" max="10986" width="27.42578125" customWidth="1"/>
    <col min="10987" max="10987" width="28.140625" customWidth="1"/>
    <col min="10988" max="10988" width="87.140625" customWidth="1"/>
    <col min="10989" max="10989" width="22.42578125" customWidth="1"/>
    <col min="11237" max="11237" width="5.140625" customWidth="1"/>
    <col min="11238" max="11238" width="18.42578125" customWidth="1"/>
    <col min="11239" max="11239" width="37" customWidth="1"/>
    <col min="11240" max="11241" width="21.140625" customWidth="1"/>
    <col min="11242" max="11242" width="27.42578125" customWidth="1"/>
    <col min="11243" max="11243" width="28.140625" customWidth="1"/>
    <col min="11244" max="11244" width="87.140625" customWidth="1"/>
    <col min="11245" max="11245" width="22.42578125" customWidth="1"/>
    <col min="11493" max="11493" width="5.140625" customWidth="1"/>
    <col min="11494" max="11494" width="18.42578125" customWidth="1"/>
    <col min="11495" max="11495" width="37" customWidth="1"/>
    <col min="11496" max="11497" width="21.140625" customWidth="1"/>
    <col min="11498" max="11498" width="27.42578125" customWidth="1"/>
    <col min="11499" max="11499" width="28.140625" customWidth="1"/>
    <col min="11500" max="11500" width="87.140625" customWidth="1"/>
    <col min="11501" max="11501" width="22.42578125" customWidth="1"/>
    <col min="11749" max="11749" width="5.140625" customWidth="1"/>
    <col min="11750" max="11750" width="18.42578125" customWidth="1"/>
    <col min="11751" max="11751" width="37" customWidth="1"/>
    <col min="11752" max="11753" width="21.140625" customWidth="1"/>
    <col min="11754" max="11754" width="27.42578125" customWidth="1"/>
    <col min="11755" max="11755" width="28.140625" customWidth="1"/>
    <col min="11756" max="11756" width="87.140625" customWidth="1"/>
    <col min="11757" max="11757" width="22.42578125" customWidth="1"/>
    <col min="12005" max="12005" width="5.140625" customWidth="1"/>
    <col min="12006" max="12006" width="18.42578125" customWidth="1"/>
    <col min="12007" max="12007" width="37" customWidth="1"/>
    <col min="12008" max="12009" width="21.140625" customWidth="1"/>
    <col min="12010" max="12010" width="27.42578125" customWidth="1"/>
    <col min="12011" max="12011" width="28.140625" customWidth="1"/>
    <col min="12012" max="12012" width="87.140625" customWidth="1"/>
    <col min="12013" max="12013" width="22.42578125" customWidth="1"/>
    <col min="12261" max="12261" width="5.140625" customWidth="1"/>
    <col min="12262" max="12262" width="18.42578125" customWidth="1"/>
    <col min="12263" max="12263" width="37" customWidth="1"/>
    <col min="12264" max="12265" width="21.140625" customWidth="1"/>
    <col min="12266" max="12266" width="27.42578125" customWidth="1"/>
    <col min="12267" max="12267" width="28.140625" customWidth="1"/>
    <col min="12268" max="12268" width="87.140625" customWidth="1"/>
    <col min="12269" max="12269" width="22.42578125" customWidth="1"/>
    <col min="12517" max="12517" width="5.140625" customWidth="1"/>
    <col min="12518" max="12518" width="18.42578125" customWidth="1"/>
    <col min="12519" max="12519" width="37" customWidth="1"/>
    <col min="12520" max="12521" width="21.140625" customWidth="1"/>
    <col min="12522" max="12522" width="27.42578125" customWidth="1"/>
    <col min="12523" max="12523" width="28.140625" customWidth="1"/>
    <col min="12524" max="12524" width="87.140625" customWidth="1"/>
    <col min="12525" max="12525" width="22.42578125" customWidth="1"/>
    <col min="12773" max="12773" width="5.140625" customWidth="1"/>
    <col min="12774" max="12774" width="18.42578125" customWidth="1"/>
    <col min="12775" max="12775" width="37" customWidth="1"/>
    <col min="12776" max="12777" width="21.140625" customWidth="1"/>
    <col min="12778" max="12778" width="27.42578125" customWidth="1"/>
    <col min="12779" max="12779" width="28.140625" customWidth="1"/>
    <col min="12780" max="12780" width="87.140625" customWidth="1"/>
    <col min="12781" max="12781" width="22.42578125" customWidth="1"/>
    <col min="13029" max="13029" width="5.140625" customWidth="1"/>
    <col min="13030" max="13030" width="18.42578125" customWidth="1"/>
    <col min="13031" max="13031" width="37" customWidth="1"/>
    <col min="13032" max="13033" width="21.140625" customWidth="1"/>
    <col min="13034" max="13034" width="27.42578125" customWidth="1"/>
    <col min="13035" max="13035" width="28.140625" customWidth="1"/>
    <col min="13036" max="13036" width="87.140625" customWidth="1"/>
    <col min="13037" max="13037" width="22.42578125" customWidth="1"/>
    <col min="13285" max="13285" width="5.140625" customWidth="1"/>
    <col min="13286" max="13286" width="18.42578125" customWidth="1"/>
    <col min="13287" max="13287" width="37" customWidth="1"/>
    <col min="13288" max="13289" width="21.140625" customWidth="1"/>
    <col min="13290" max="13290" width="27.42578125" customWidth="1"/>
    <col min="13291" max="13291" width="28.140625" customWidth="1"/>
    <col min="13292" max="13292" width="87.140625" customWidth="1"/>
    <col min="13293" max="13293" width="22.42578125" customWidth="1"/>
    <col min="13541" max="13541" width="5.140625" customWidth="1"/>
    <col min="13542" max="13542" width="18.42578125" customWidth="1"/>
    <col min="13543" max="13543" width="37" customWidth="1"/>
    <col min="13544" max="13545" width="21.140625" customWidth="1"/>
    <col min="13546" max="13546" width="27.42578125" customWidth="1"/>
    <col min="13547" max="13547" width="28.140625" customWidth="1"/>
    <col min="13548" max="13548" width="87.140625" customWidth="1"/>
    <col min="13549" max="13549" width="22.42578125" customWidth="1"/>
    <col min="13797" max="13797" width="5.140625" customWidth="1"/>
    <col min="13798" max="13798" width="18.42578125" customWidth="1"/>
    <col min="13799" max="13799" width="37" customWidth="1"/>
    <col min="13800" max="13801" width="21.140625" customWidth="1"/>
    <col min="13802" max="13802" width="27.42578125" customWidth="1"/>
    <col min="13803" max="13803" width="28.140625" customWidth="1"/>
    <col min="13804" max="13804" width="87.140625" customWidth="1"/>
    <col min="13805" max="13805" width="22.42578125" customWidth="1"/>
    <col min="14053" max="14053" width="5.140625" customWidth="1"/>
    <col min="14054" max="14054" width="18.42578125" customWidth="1"/>
    <col min="14055" max="14055" width="37" customWidth="1"/>
    <col min="14056" max="14057" width="21.140625" customWidth="1"/>
    <col min="14058" max="14058" width="27.42578125" customWidth="1"/>
    <col min="14059" max="14059" width="28.140625" customWidth="1"/>
    <col min="14060" max="14060" width="87.140625" customWidth="1"/>
    <col min="14061" max="14061" width="22.42578125" customWidth="1"/>
    <col min="14309" max="14309" width="5.140625" customWidth="1"/>
    <col min="14310" max="14310" width="18.42578125" customWidth="1"/>
    <col min="14311" max="14311" width="37" customWidth="1"/>
    <col min="14312" max="14313" width="21.140625" customWidth="1"/>
    <col min="14314" max="14314" width="27.42578125" customWidth="1"/>
    <col min="14315" max="14315" width="28.140625" customWidth="1"/>
    <col min="14316" max="14316" width="87.140625" customWidth="1"/>
    <col min="14317" max="14317" width="22.42578125" customWidth="1"/>
    <col min="14565" max="14565" width="5.140625" customWidth="1"/>
    <col min="14566" max="14566" width="18.42578125" customWidth="1"/>
    <col min="14567" max="14567" width="37" customWidth="1"/>
    <col min="14568" max="14569" width="21.140625" customWidth="1"/>
    <col min="14570" max="14570" width="27.42578125" customWidth="1"/>
    <col min="14571" max="14571" width="28.140625" customWidth="1"/>
    <col min="14572" max="14572" width="87.140625" customWidth="1"/>
    <col min="14573" max="14573" width="22.42578125" customWidth="1"/>
    <col min="14821" max="14821" width="5.140625" customWidth="1"/>
    <col min="14822" max="14822" width="18.42578125" customWidth="1"/>
    <col min="14823" max="14823" width="37" customWidth="1"/>
    <col min="14824" max="14825" width="21.140625" customWidth="1"/>
    <col min="14826" max="14826" width="27.42578125" customWidth="1"/>
    <col min="14827" max="14827" width="28.140625" customWidth="1"/>
    <col min="14828" max="14828" width="87.140625" customWidth="1"/>
    <col min="14829" max="14829" width="22.42578125" customWidth="1"/>
    <col min="15077" max="15077" width="5.140625" customWidth="1"/>
    <col min="15078" max="15078" width="18.42578125" customWidth="1"/>
    <col min="15079" max="15079" width="37" customWidth="1"/>
    <col min="15080" max="15081" width="21.140625" customWidth="1"/>
    <col min="15082" max="15082" width="27.42578125" customWidth="1"/>
    <col min="15083" max="15083" width="28.140625" customWidth="1"/>
    <col min="15084" max="15084" width="87.140625" customWidth="1"/>
    <col min="15085" max="15085" width="22.42578125" customWidth="1"/>
    <col min="15333" max="15333" width="5.140625" customWidth="1"/>
    <col min="15334" max="15334" width="18.42578125" customWidth="1"/>
    <col min="15335" max="15335" width="37" customWidth="1"/>
    <col min="15336" max="15337" width="21.140625" customWidth="1"/>
    <col min="15338" max="15338" width="27.42578125" customWidth="1"/>
    <col min="15339" max="15339" width="28.140625" customWidth="1"/>
    <col min="15340" max="15340" width="87.140625" customWidth="1"/>
    <col min="15341" max="15341" width="22.42578125" customWidth="1"/>
    <col min="15589" max="15589" width="5.140625" customWidth="1"/>
    <col min="15590" max="15590" width="18.42578125" customWidth="1"/>
    <col min="15591" max="15591" width="37" customWidth="1"/>
    <col min="15592" max="15593" width="21.140625" customWidth="1"/>
    <col min="15594" max="15594" width="27.42578125" customWidth="1"/>
    <col min="15595" max="15595" width="28.140625" customWidth="1"/>
    <col min="15596" max="15596" width="87.140625" customWidth="1"/>
    <col min="15597" max="15597" width="22.42578125" customWidth="1"/>
    <col min="15845" max="15845" width="5.140625" customWidth="1"/>
    <col min="15846" max="15846" width="18.42578125" customWidth="1"/>
    <col min="15847" max="15847" width="37" customWidth="1"/>
    <col min="15848" max="15849" width="21.140625" customWidth="1"/>
    <col min="15850" max="15850" width="27.42578125" customWidth="1"/>
    <col min="15851" max="15851" width="28.140625" customWidth="1"/>
    <col min="15852" max="15852" width="87.140625" customWidth="1"/>
    <col min="15853" max="15853" width="22.42578125" customWidth="1"/>
    <col min="16101" max="16101" width="5.140625" customWidth="1"/>
    <col min="16102" max="16102" width="18.42578125" customWidth="1"/>
    <col min="16103" max="16103" width="37" customWidth="1"/>
    <col min="16104" max="16105" width="21.140625" customWidth="1"/>
    <col min="16106" max="16106" width="27.42578125" customWidth="1"/>
    <col min="16107" max="16107" width="28.140625" customWidth="1"/>
    <col min="16108" max="16108" width="87.140625" customWidth="1"/>
    <col min="16109" max="16109" width="22.42578125" customWidth="1"/>
  </cols>
  <sheetData>
    <row r="1" spans="1:20" s="1" customFormat="1" ht="87" customHeight="1" x14ac:dyDescent="0.25">
      <c r="A1" s="51" t="s">
        <v>59</v>
      </c>
      <c r="B1" s="51"/>
      <c r="C1" s="51"/>
      <c r="D1" s="51"/>
      <c r="E1" s="51"/>
      <c r="F1" s="51"/>
      <c r="G1" s="51"/>
      <c r="H1" s="51"/>
    </row>
    <row r="2" spans="1:20" s="1" customFormat="1" ht="24" thickBot="1" x14ac:dyDescent="0.3">
      <c r="A2" s="2"/>
      <c r="B2" s="3">
        <f ca="1">TODAY()</f>
        <v>44757</v>
      </c>
      <c r="C2" s="4"/>
      <c r="D2" s="4"/>
      <c r="E2" s="4"/>
      <c r="F2" s="5"/>
      <c r="G2" s="5"/>
      <c r="H2" s="6"/>
    </row>
    <row r="3" spans="1:20" s="1" customFormat="1" ht="87" customHeight="1" thickBot="1" x14ac:dyDescent="0.3">
      <c r="A3" s="57" t="s">
        <v>1</v>
      </c>
      <c r="B3" s="57" t="s">
        <v>2</v>
      </c>
      <c r="C3" s="55" t="s">
        <v>3</v>
      </c>
      <c r="D3" s="55"/>
      <c r="E3" s="55"/>
      <c r="F3" s="55"/>
      <c r="G3" s="52" t="s">
        <v>63</v>
      </c>
      <c r="H3" s="59" t="s">
        <v>4</v>
      </c>
    </row>
    <row r="4" spans="1:20" s="1" customFormat="1" ht="87" customHeight="1" thickBot="1" x14ac:dyDescent="0.3">
      <c r="A4" s="58"/>
      <c r="B4" s="58"/>
      <c r="C4" s="37" t="s">
        <v>5</v>
      </c>
      <c r="D4" s="38" t="s">
        <v>6</v>
      </c>
      <c r="E4" s="38" t="s">
        <v>7</v>
      </c>
      <c r="F4" s="39" t="s">
        <v>8</v>
      </c>
      <c r="G4" s="53"/>
      <c r="H4" s="60"/>
    </row>
    <row r="5" spans="1:20" s="1" customFormat="1" ht="32.25" customHeight="1" x14ac:dyDescent="0.25">
      <c r="A5" s="47"/>
      <c r="B5" s="41" t="s">
        <v>66</v>
      </c>
      <c r="C5" s="48">
        <f>C6+C13</f>
        <v>112.435</v>
      </c>
      <c r="D5" s="44"/>
      <c r="E5" s="44"/>
      <c r="F5" s="49"/>
      <c r="G5" s="49"/>
      <c r="H5" s="47"/>
    </row>
    <row r="6" spans="1:20" s="1" customFormat="1" ht="87" customHeight="1" x14ac:dyDescent="0.25">
      <c r="A6" s="9"/>
      <c r="B6" s="10" t="s">
        <v>62</v>
      </c>
      <c r="C6" s="11">
        <f>C8+C9+C7+C10+C11+C12</f>
        <v>26.835000000000001</v>
      </c>
      <c r="D6" s="12"/>
      <c r="E6" s="12"/>
      <c r="F6" s="13"/>
      <c r="G6" s="13"/>
      <c r="H6" s="9"/>
    </row>
    <row r="7" spans="1:20" s="1" customFormat="1" ht="87" customHeight="1" x14ac:dyDescent="0.25">
      <c r="A7" s="9">
        <v>1</v>
      </c>
      <c r="B7" s="19" t="s">
        <v>31</v>
      </c>
      <c r="C7" s="12">
        <v>5</v>
      </c>
      <c r="D7" s="12" t="s">
        <v>10</v>
      </c>
      <c r="E7" s="12" t="s">
        <v>35</v>
      </c>
      <c r="F7" s="13">
        <v>0.05</v>
      </c>
      <c r="G7" s="13" t="s">
        <v>64</v>
      </c>
      <c r="H7" s="9" t="s">
        <v>73</v>
      </c>
    </row>
    <row r="8" spans="1:20" s="1" customFormat="1" ht="87" customHeight="1" x14ac:dyDescent="0.25">
      <c r="A8" s="9">
        <v>2</v>
      </c>
      <c r="B8" s="15" t="s">
        <v>34</v>
      </c>
      <c r="C8" s="12">
        <v>4.5</v>
      </c>
      <c r="D8" s="12" t="s">
        <v>10</v>
      </c>
      <c r="E8" s="12" t="s">
        <v>35</v>
      </c>
      <c r="F8" s="17" t="s">
        <v>67</v>
      </c>
      <c r="G8" s="13" t="s">
        <v>64</v>
      </c>
      <c r="H8" s="9" t="s">
        <v>65</v>
      </c>
    </row>
    <row r="9" spans="1:20" s="1" customFormat="1" ht="87" customHeight="1" x14ac:dyDescent="0.25">
      <c r="A9" s="9">
        <v>3</v>
      </c>
      <c r="B9" s="15" t="s">
        <v>34</v>
      </c>
      <c r="C9" s="12">
        <v>3.335</v>
      </c>
      <c r="D9" s="12" t="s">
        <v>10</v>
      </c>
      <c r="E9" s="12" t="s">
        <v>35</v>
      </c>
      <c r="F9" s="17" t="s">
        <v>68</v>
      </c>
      <c r="G9" s="13" t="s">
        <v>69</v>
      </c>
      <c r="H9" s="9" t="s">
        <v>70</v>
      </c>
    </row>
    <row r="10" spans="1:20" s="1" customFormat="1" ht="87" customHeight="1" x14ac:dyDescent="0.25">
      <c r="A10" s="9">
        <v>4</v>
      </c>
      <c r="B10" s="19" t="s">
        <v>31</v>
      </c>
      <c r="C10" s="12">
        <v>10</v>
      </c>
      <c r="D10" s="12" t="s">
        <v>10</v>
      </c>
      <c r="E10" s="12" t="s">
        <v>71</v>
      </c>
      <c r="F10" s="17">
        <v>0.05</v>
      </c>
      <c r="G10" s="13" t="s">
        <v>69</v>
      </c>
      <c r="H10" s="9" t="s">
        <v>72</v>
      </c>
    </row>
    <row r="11" spans="1:20" s="1" customFormat="1" ht="87" customHeight="1" x14ac:dyDescent="0.25">
      <c r="A11" s="9">
        <v>5</v>
      </c>
      <c r="B11" s="15" t="s">
        <v>34</v>
      </c>
      <c r="C11" s="12">
        <v>1.2</v>
      </c>
      <c r="D11" s="12" t="s">
        <v>10</v>
      </c>
      <c r="E11" s="12" t="s">
        <v>107</v>
      </c>
      <c r="F11" s="13" t="s">
        <v>108</v>
      </c>
      <c r="G11" s="13" t="s">
        <v>95</v>
      </c>
      <c r="H11" s="9" t="s">
        <v>112</v>
      </c>
    </row>
    <row r="12" spans="1:20" s="1" customFormat="1" ht="87" customHeight="1" x14ac:dyDescent="0.25">
      <c r="A12" s="9">
        <v>6</v>
      </c>
      <c r="B12" s="19" t="s">
        <v>92</v>
      </c>
      <c r="C12" s="16">
        <v>2.8</v>
      </c>
      <c r="D12" s="12" t="s">
        <v>10</v>
      </c>
      <c r="E12" s="12" t="s">
        <v>32</v>
      </c>
      <c r="F12" s="22" t="s">
        <v>96</v>
      </c>
      <c r="G12" s="22" t="s">
        <v>110</v>
      </c>
      <c r="H12" s="23" t="s">
        <v>111</v>
      </c>
    </row>
    <row r="13" spans="1:20" s="1" customFormat="1" ht="121.5" customHeight="1" x14ac:dyDescent="0.25">
      <c r="A13" s="9"/>
      <c r="B13" s="10" t="s">
        <v>9</v>
      </c>
      <c r="C13" s="11">
        <f>+(C15+C19*1.04+C21+C22)</f>
        <v>85.6</v>
      </c>
      <c r="D13" s="12"/>
      <c r="E13" s="12"/>
      <c r="F13" s="13"/>
      <c r="G13" s="13"/>
      <c r="H13" s="9"/>
      <c r="J13" s="14"/>
      <c r="T13" s="14">
        <f>47*1.13</f>
        <v>53.109999999999992</v>
      </c>
    </row>
    <row r="14" spans="1:20" s="1" customFormat="1" ht="87" hidden="1" customHeight="1" x14ac:dyDescent="0.25">
      <c r="A14" s="9">
        <v>1</v>
      </c>
      <c r="B14" s="19" t="s">
        <v>17</v>
      </c>
      <c r="C14" s="16"/>
      <c r="D14" s="12" t="s">
        <v>10</v>
      </c>
      <c r="E14" s="12" t="s">
        <v>18</v>
      </c>
      <c r="F14" s="20" t="s">
        <v>19</v>
      </c>
      <c r="G14" s="18" t="s">
        <v>12</v>
      </c>
      <c r="H14" s="9" t="s">
        <v>20</v>
      </c>
    </row>
    <row r="15" spans="1:20" ht="87" customHeight="1" x14ac:dyDescent="0.25">
      <c r="A15" s="9">
        <v>1</v>
      </c>
      <c r="B15" s="19" t="s">
        <v>25</v>
      </c>
      <c r="C15" s="18">
        <v>9</v>
      </c>
      <c r="D15" s="12" t="s">
        <v>14</v>
      </c>
      <c r="E15" s="18" t="s">
        <v>26</v>
      </c>
      <c r="F15" s="17" t="s">
        <v>93</v>
      </c>
      <c r="G15" s="18" t="s">
        <v>79</v>
      </c>
      <c r="H15" s="9" t="s">
        <v>94</v>
      </c>
    </row>
    <row r="16" spans="1:20" s="1" customFormat="1" ht="99.75" hidden="1" customHeight="1" x14ac:dyDescent="0.25">
      <c r="A16" s="9">
        <v>3</v>
      </c>
      <c r="B16" s="19" t="s">
        <v>31</v>
      </c>
      <c r="C16" s="16"/>
      <c r="D16" s="12" t="s">
        <v>10</v>
      </c>
      <c r="E16" s="12" t="s">
        <v>32</v>
      </c>
      <c r="F16" s="17" t="s">
        <v>33</v>
      </c>
      <c r="G16" s="18" t="s">
        <v>24</v>
      </c>
      <c r="H16" s="9" t="s">
        <v>27</v>
      </c>
      <c r="I16" s="21"/>
    </row>
    <row r="17" spans="1:8" s="1" customFormat="1" ht="117" hidden="1" customHeight="1" x14ac:dyDescent="0.25">
      <c r="A17" s="9">
        <v>4</v>
      </c>
      <c r="B17" s="19" t="s">
        <v>37</v>
      </c>
      <c r="C17" s="16"/>
      <c r="D17" s="12" t="s">
        <v>10</v>
      </c>
      <c r="E17" s="12" t="s">
        <v>38</v>
      </c>
      <c r="F17" s="22" t="s">
        <v>39</v>
      </c>
      <c r="G17" s="22" t="s">
        <v>36</v>
      </c>
      <c r="H17" s="23" t="s">
        <v>40</v>
      </c>
    </row>
    <row r="18" spans="1:8" s="1" customFormat="1" ht="117" hidden="1" customHeight="1" x14ac:dyDescent="0.25">
      <c r="A18" s="9">
        <v>5</v>
      </c>
      <c r="B18" s="15" t="s">
        <v>41</v>
      </c>
      <c r="C18" s="16"/>
      <c r="D18" s="12" t="s">
        <v>10</v>
      </c>
      <c r="E18" s="12" t="s">
        <v>42</v>
      </c>
      <c r="F18" s="13" t="s">
        <v>43</v>
      </c>
      <c r="G18" s="22" t="s">
        <v>44</v>
      </c>
      <c r="H18" s="23" t="s">
        <v>45</v>
      </c>
    </row>
    <row r="19" spans="1:8" s="1" customFormat="1" ht="186" x14ac:dyDescent="0.25">
      <c r="A19" s="9">
        <v>2</v>
      </c>
      <c r="B19" s="19" t="s">
        <v>74</v>
      </c>
      <c r="C19" s="16">
        <v>40</v>
      </c>
      <c r="D19" s="12" t="s">
        <v>14</v>
      </c>
      <c r="E19" s="12" t="s">
        <v>75</v>
      </c>
      <c r="F19" s="22" t="s">
        <v>19</v>
      </c>
      <c r="G19" s="22" t="s">
        <v>103</v>
      </c>
      <c r="H19" s="23" t="s">
        <v>109</v>
      </c>
    </row>
    <row r="20" spans="1:8" s="1" customFormat="1" ht="117" hidden="1" customHeight="1" x14ac:dyDescent="0.25">
      <c r="A20" s="9">
        <v>3</v>
      </c>
      <c r="B20" s="19" t="s">
        <v>78</v>
      </c>
      <c r="C20" s="16">
        <v>10</v>
      </c>
      <c r="D20" s="12" t="s">
        <v>14</v>
      </c>
      <c r="E20" s="12" t="s">
        <v>32</v>
      </c>
      <c r="F20" s="22" t="s">
        <v>77</v>
      </c>
      <c r="G20" s="22" t="s">
        <v>76</v>
      </c>
      <c r="H20" s="23" t="s">
        <v>91</v>
      </c>
    </row>
    <row r="21" spans="1:8" s="1" customFormat="1" ht="117" customHeight="1" x14ac:dyDescent="0.25">
      <c r="A21" s="9">
        <v>3</v>
      </c>
      <c r="B21" s="19" t="s">
        <v>80</v>
      </c>
      <c r="C21" s="16">
        <v>15</v>
      </c>
      <c r="D21" s="12" t="s">
        <v>14</v>
      </c>
      <c r="E21" s="12" t="s">
        <v>32</v>
      </c>
      <c r="F21" s="22" t="s">
        <v>102</v>
      </c>
      <c r="G21" s="22" t="s">
        <v>104</v>
      </c>
      <c r="H21" s="23" t="s">
        <v>101</v>
      </c>
    </row>
    <row r="22" spans="1:8" s="1" customFormat="1" ht="117" customHeight="1" x14ac:dyDescent="0.25">
      <c r="A22" s="9">
        <v>4</v>
      </c>
      <c r="B22" s="19" t="s">
        <v>82</v>
      </c>
      <c r="C22" s="16">
        <v>20</v>
      </c>
      <c r="D22" s="12" t="s">
        <v>10</v>
      </c>
      <c r="E22" s="12" t="s">
        <v>83</v>
      </c>
      <c r="F22" s="22" t="s">
        <v>84</v>
      </c>
      <c r="G22" s="22" t="s">
        <v>79</v>
      </c>
      <c r="H22" s="23" t="s">
        <v>85</v>
      </c>
    </row>
    <row r="26" spans="1:8" ht="87" customHeight="1" x14ac:dyDescent="0.25">
      <c r="G26" s="25"/>
    </row>
  </sheetData>
  <mergeCells count="6">
    <mergeCell ref="A1:H1"/>
    <mergeCell ref="A3:A4"/>
    <mergeCell ref="B3:B4"/>
    <mergeCell ref="C3:F3"/>
    <mergeCell ref="G3:G4"/>
    <mergeCell ref="H3:H4"/>
  </mergeCells>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zoomScale="60" zoomScaleNormal="70" workbookViewId="0">
      <selection activeCell="B8" sqref="B8"/>
    </sheetView>
  </sheetViews>
  <sheetFormatPr defaultRowHeight="15" x14ac:dyDescent="0.25"/>
  <cols>
    <col min="1" max="1" width="9" customWidth="1"/>
    <col min="2" max="2" width="55.28515625" customWidth="1"/>
    <col min="3" max="3" width="27.85546875" customWidth="1"/>
    <col min="4" max="4" width="23.140625" customWidth="1"/>
    <col min="5" max="5" width="30.85546875" style="24" customWidth="1"/>
    <col min="6" max="6" width="132.85546875" customWidth="1"/>
    <col min="227" max="227" width="5.140625" customWidth="1"/>
    <col min="228" max="228" width="18.42578125" customWidth="1"/>
    <col min="229" max="229" width="37" customWidth="1"/>
    <col min="230" max="231" width="21.140625" customWidth="1"/>
    <col min="232" max="232" width="27.42578125" customWidth="1"/>
    <col min="233" max="233" width="28.140625" customWidth="1"/>
    <col min="234" max="234" width="87.140625" customWidth="1"/>
    <col min="235" max="235" width="22.42578125" customWidth="1"/>
    <col min="483" max="483" width="5.140625" customWidth="1"/>
    <col min="484" max="484" width="18.42578125" customWidth="1"/>
    <col min="485" max="485" width="37" customWidth="1"/>
    <col min="486" max="487" width="21.140625" customWidth="1"/>
    <col min="488" max="488" width="27.42578125" customWidth="1"/>
    <col min="489" max="489" width="28.140625" customWidth="1"/>
    <col min="490" max="490" width="87.140625" customWidth="1"/>
    <col min="491" max="491" width="22.42578125" customWidth="1"/>
    <col min="739" max="739" width="5.140625" customWidth="1"/>
    <col min="740" max="740" width="18.42578125" customWidth="1"/>
    <col min="741" max="741" width="37" customWidth="1"/>
    <col min="742" max="743" width="21.140625" customWidth="1"/>
    <col min="744" max="744" width="27.42578125" customWidth="1"/>
    <col min="745" max="745" width="28.140625" customWidth="1"/>
    <col min="746" max="746" width="87.140625" customWidth="1"/>
    <col min="747" max="747" width="22.42578125" customWidth="1"/>
    <col min="995" max="995" width="5.140625" customWidth="1"/>
    <col min="996" max="996" width="18.42578125" customWidth="1"/>
    <col min="997" max="997" width="37" customWidth="1"/>
    <col min="998" max="999" width="21.140625" customWidth="1"/>
    <col min="1000" max="1000" width="27.42578125" customWidth="1"/>
    <col min="1001" max="1001" width="28.140625" customWidth="1"/>
    <col min="1002" max="1002" width="87.140625" customWidth="1"/>
    <col min="1003" max="1003" width="22.42578125" customWidth="1"/>
    <col min="1251" max="1251" width="5.140625" customWidth="1"/>
    <col min="1252" max="1252" width="18.42578125" customWidth="1"/>
    <col min="1253" max="1253" width="37" customWidth="1"/>
    <col min="1254" max="1255" width="21.140625" customWidth="1"/>
    <col min="1256" max="1256" width="27.42578125" customWidth="1"/>
    <col min="1257" max="1257" width="28.140625" customWidth="1"/>
    <col min="1258" max="1258" width="87.140625" customWidth="1"/>
    <col min="1259" max="1259" width="22.42578125" customWidth="1"/>
    <col min="1507" max="1507" width="5.140625" customWidth="1"/>
    <col min="1508" max="1508" width="18.42578125" customWidth="1"/>
    <col min="1509" max="1509" width="37" customWidth="1"/>
    <col min="1510" max="1511" width="21.140625" customWidth="1"/>
    <col min="1512" max="1512" width="27.42578125" customWidth="1"/>
    <col min="1513" max="1513" width="28.140625" customWidth="1"/>
    <col min="1514" max="1514" width="87.140625" customWidth="1"/>
    <col min="1515" max="1515" width="22.42578125" customWidth="1"/>
    <col min="1763" max="1763" width="5.140625" customWidth="1"/>
    <col min="1764" max="1764" width="18.42578125" customWidth="1"/>
    <col min="1765" max="1765" width="37" customWidth="1"/>
    <col min="1766" max="1767" width="21.140625" customWidth="1"/>
    <col min="1768" max="1768" width="27.42578125" customWidth="1"/>
    <col min="1769" max="1769" width="28.140625" customWidth="1"/>
    <col min="1770" max="1770" width="87.140625" customWidth="1"/>
    <col min="1771" max="1771" width="22.42578125" customWidth="1"/>
    <col min="2019" max="2019" width="5.140625" customWidth="1"/>
    <col min="2020" max="2020" width="18.42578125" customWidth="1"/>
    <col min="2021" max="2021" width="37" customWidth="1"/>
    <col min="2022" max="2023" width="21.140625" customWidth="1"/>
    <col min="2024" max="2024" width="27.42578125" customWidth="1"/>
    <col min="2025" max="2025" width="28.140625" customWidth="1"/>
    <col min="2026" max="2026" width="87.140625" customWidth="1"/>
    <col min="2027" max="2027" width="22.42578125" customWidth="1"/>
    <col min="2275" max="2275" width="5.140625" customWidth="1"/>
    <col min="2276" max="2276" width="18.42578125" customWidth="1"/>
    <col min="2277" max="2277" width="37" customWidth="1"/>
    <col min="2278" max="2279" width="21.140625" customWidth="1"/>
    <col min="2280" max="2280" width="27.42578125" customWidth="1"/>
    <col min="2281" max="2281" width="28.140625" customWidth="1"/>
    <col min="2282" max="2282" width="87.140625" customWidth="1"/>
    <col min="2283" max="2283" width="22.42578125" customWidth="1"/>
    <col min="2531" max="2531" width="5.140625" customWidth="1"/>
    <col min="2532" max="2532" width="18.42578125" customWidth="1"/>
    <col min="2533" max="2533" width="37" customWidth="1"/>
    <col min="2534" max="2535" width="21.140625" customWidth="1"/>
    <col min="2536" max="2536" width="27.42578125" customWidth="1"/>
    <col min="2537" max="2537" width="28.140625" customWidth="1"/>
    <col min="2538" max="2538" width="87.140625" customWidth="1"/>
    <col min="2539" max="2539" width="22.42578125" customWidth="1"/>
    <col min="2787" max="2787" width="5.140625" customWidth="1"/>
    <col min="2788" max="2788" width="18.42578125" customWidth="1"/>
    <col min="2789" max="2789" width="37" customWidth="1"/>
    <col min="2790" max="2791" width="21.140625" customWidth="1"/>
    <col min="2792" max="2792" width="27.42578125" customWidth="1"/>
    <col min="2793" max="2793" width="28.140625" customWidth="1"/>
    <col min="2794" max="2794" width="87.140625" customWidth="1"/>
    <col min="2795" max="2795" width="22.42578125" customWidth="1"/>
    <col min="3043" max="3043" width="5.140625" customWidth="1"/>
    <col min="3044" max="3044" width="18.42578125" customWidth="1"/>
    <col min="3045" max="3045" width="37" customWidth="1"/>
    <col min="3046" max="3047" width="21.140625" customWidth="1"/>
    <col min="3048" max="3048" width="27.42578125" customWidth="1"/>
    <col min="3049" max="3049" width="28.140625" customWidth="1"/>
    <col min="3050" max="3050" width="87.140625" customWidth="1"/>
    <col min="3051" max="3051" width="22.42578125" customWidth="1"/>
    <col min="3299" max="3299" width="5.140625" customWidth="1"/>
    <col min="3300" max="3300" width="18.42578125" customWidth="1"/>
    <col min="3301" max="3301" width="37" customWidth="1"/>
    <col min="3302" max="3303" width="21.140625" customWidth="1"/>
    <col min="3304" max="3304" width="27.42578125" customWidth="1"/>
    <col min="3305" max="3305" width="28.140625" customWidth="1"/>
    <col min="3306" max="3306" width="87.140625" customWidth="1"/>
    <col min="3307" max="3307" width="22.42578125" customWidth="1"/>
    <col min="3555" max="3555" width="5.140625" customWidth="1"/>
    <col min="3556" max="3556" width="18.42578125" customWidth="1"/>
    <col min="3557" max="3557" width="37" customWidth="1"/>
    <col min="3558" max="3559" width="21.140625" customWidth="1"/>
    <col min="3560" max="3560" width="27.42578125" customWidth="1"/>
    <col min="3561" max="3561" width="28.140625" customWidth="1"/>
    <col min="3562" max="3562" width="87.140625" customWidth="1"/>
    <col min="3563" max="3563" width="22.42578125" customWidth="1"/>
    <col min="3811" max="3811" width="5.140625" customWidth="1"/>
    <col min="3812" max="3812" width="18.42578125" customWidth="1"/>
    <col min="3813" max="3813" width="37" customWidth="1"/>
    <col min="3814" max="3815" width="21.140625" customWidth="1"/>
    <col min="3816" max="3816" width="27.42578125" customWidth="1"/>
    <col min="3817" max="3817" width="28.140625" customWidth="1"/>
    <col min="3818" max="3818" width="87.140625" customWidth="1"/>
    <col min="3819" max="3819" width="22.42578125" customWidth="1"/>
    <col min="4067" max="4067" width="5.140625" customWidth="1"/>
    <col min="4068" max="4068" width="18.42578125" customWidth="1"/>
    <col min="4069" max="4069" width="37" customWidth="1"/>
    <col min="4070" max="4071" width="21.140625" customWidth="1"/>
    <col min="4072" max="4072" width="27.42578125" customWidth="1"/>
    <col min="4073" max="4073" width="28.140625" customWidth="1"/>
    <col min="4074" max="4074" width="87.140625" customWidth="1"/>
    <col min="4075" max="4075" width="22.42578125" customWidth="1"/>
    <col min="4323" max="4323" width="5.140625" customWidth="1"/>
    <col min="4324" max="4324" width="18.42578125" customWidth="1"/>
    <col min="4325" max="4325" width="37" customWidth="1"/>
    <col min="4326" max="4327" width="21.140625" customWidth="1"/>
    <col min="4328" max="4328" width="27.42578125" customWidth="1"/>
    <col min="4329" max="4329" width="28.140625" customWidth="1"/>
    <col min="4330" max="4330" width="87.140625" customWidth="1"/>
    <col min="4331" max="4331" width="22.42578125" customWidth="1"/>
    <col min="4579" max="4579" width="5.140625" customWidth="1"/>
    <col min="4580" max="4580" width="18.42578125" customWidth="1"/>
    <col min="4581" max="4581" width="37" customWidth="1"/>
    <col min="4582" max="4583" width="21.140625" customWidth="1"/>
    <col min="4584" max="4584" width="27.42578125" customWidth="1"/>
    <col min="4585" max="4585" width="28.140625" customWidth="1"/>
    <col min="4586" max="4586" width="87.140625" customWidth="1"/>
    <col min="4587" max="4587" width="22.42578125" customWidth="1"/>
    <col min="4835" max="4835" width="5.140625" customWidth="1"/>
    <col min="4836" max="4836" width="18.42578125" customWidth="1"/>
    <col min="4837" max="4837" width="37" customWidth="1"/>
    <col min="4838" max="4839" width="21.140625" customWidth="1"/>
    <col min="4840" max="4840" width="27.42578125" customWidth="1"/>
    <col min="4841" max="4841" width="28.140625" customWidth="1"/>
    <col min="4842" max="4842" width="87.140625" customWidth="1"/>
    <col min="4843" max="4843" width="22.42578125" customWidth="1"/>
    <col min="5091" max="5091" width="5.140625" customWidth="1"/>
    <col min="5092" max="5092" width="18.42578125" customWidth="1"/>
    <col min="5093" max="5093" width="37" customWidth="1"/>
    <col min="5094" max="5095" width="21.140625" customWidth="1"/>
    <col min="5096" max="5096" width="27.42578125" customWidth="1"/>
    <col min="5097" max="5097" width="28.140625" customWidth="1"/>
    <col min="5098" max="5098" width="87.140625" customWidth="1"/>
    <col min="5099" max="5099" width="22.42578125" customWidth="1"/>
    <col min="5347" max="5347" width="5.140625" customWidth="1"/>
    <col min="5348" max="5348" width="18.42578125" customWidth="1"/>
    <col min="5349" max="5349" width="37" customWidth="1"/>
    <col min="5350" max="5351" width="21.140625" customWidth="1"/>
    <col min="5352" max="5352" width="27.42578125" customWidth="1"/>
    <col min="5353" max="5353" width="28.140625" customWidth="1"/>
    <col min="5354" max="5354" width="87.140625" customWidth="1"/>
    <col min="5355" max="5355" width="22.42578125" customWidth="1"/>
    <col min="5603" max="5603" width="5.140625" customWidth="1"/>
    <col min="5604" max="5604" width="18.42578125" customWidth="1"/>
    <col min="5605" max="5605" width="37" customWidth="1"/>
    <col min="5606" max="5607" width="21.140625" customWidth="1"/>
    <col min="5608" max="5608" width="27.42578125" customWidth="1"/>
    <col min="5609" max="5609" width="28.140625" customWidth="1"/>
    <col min="5610" max="5610" width="87.140625" customWidth="1"/>
    <col min="5611" max="5611" width="22.42578125" customWidth="1"/>
    <col min="5859" max="5859" width="5.140625" customWidth="1"/>
    <col min="5860" max="5860" width="18.42578125" customWidth="1"/>
    <col min="5861" max="5861" width="37" customWidth="1"/>
    <col min="5862" max="5863" width="21.140625" customWidth="1"/>
    <col min="5864" max="5864" width="27.42578125" customWidth="1"/>
    <col min="5865" max="5865" width="28.140625" customWidth="1"/>
    <col min="5866" max="5866" width="87.140625" customWidth="1"/>
    <col min="5867" max="5867" width="22.42578125" customWidth="1"/>
    <col min="6115" max="6115" width="5.140625" customWidth="1"/>
    <col min="6116" max="6116" width="18.42578125" customWidth="1"/>
    <col min="6117" max="6117" width="37" customWidth="1"/>
    <col min="6118" max="6119" width="21.140625" customWidth="1"/>
    <col min="6120" max="6120" width="27.42578125" customWidth="1"/>
    <col min="6121" max="6121" width="28.140625" customWidth="1"/>
    <col min="6122" max="6122" width="87.140625" customWidth="1"/>
    <col min="6123" max="6123" width="22.42578125" customWidth="1"/>
    <col min="6371" max="6371" width="5.140625" customWidth="1"/>
    <col min="6372" max="6372" width="18.42578125" customWidth="1"/>
    <col min="6373" max="6373" width="37" customWidth="1"/>
    <col min="6374" max="6375" width="21.140625" customWidth="1"/>
    <col min="6376" max="6376" width="27.42578125" customWidth="1"/>
    <col min="6377" max="6377" width="28.140625" customWidth="1"/>
    <col min="6378" max="6378" width="87.140625" customWidth="1"/>
    <col min="6379" max="6379" width="22.42578125" customWidth="1"/>
    <col min="6627" max="6627" width="5.140625" customWidth="1"/>
    <col min="6628" max="6628" width="18.42578125" customWidth="1"/>
    <col min="6629" max="6629" width="37" customWidth="1"/>
    <col min="6630" max="6631" width="21.140625" customWidth="1"/>
    <col min="6632" max="6632" width="27.42578125" customWidth="1"/>
    <col min="6633" max="6633" width="28.140625" customWidth="1"/>
    <col min="6634" max="6634" width="87.140625" customWidth="1"/>
    <col min="6635" max="6635" width="22.42578125" customWidth="1"/>
    <col min="6883" max="6883" width="5.140625" customWidth="1"/>
    <col min="6884" max="6884" width="18.42578125" customWidth="1"/>
    <col min="6885" max="6885" width="37" customWidth="1"/>
    <col min="6886" max="6887" width="21.140625" customWidth="1"/>
    <col min="6888" max="6888" width="27.42578125" customWidth="1"/>
    <col min="6889" max="6889" width="28.140625" customWidth="1"/>
    <col min="6890" max="6890" width="87.140625" customWidth="1"/>
    <col min="6891" max="6891" width="22.42578125" customWidth="1"/>
    <col min="7139" max="7139" width="5.140625" customWidth="1"/>
    <col min="7140" max="7140" width="18.42578125" customWidth="1"/>
    <col min="7141" max="7141" width="37" customWidth="1"/>
    <col min="7142" max="7143" width="21.140625" customWidth="1"/>
    <col min="7144" max="7144" width="27.42578125" customWidth="1"/>
    <col min="7145" max="7145" width="28.140625" customWidth="1"/>
    <col min="7146" max="7146" width="87.140625" customWidth="1"/>
    <col min="7147" max="7147" width="22.42578125" customWidth="1"/>
    <col min="7395" max="7395" width="5.140625" customWidth="1"/>
    <col min="7396" max="7396" width="18.42578125" customWidth="1"/>
    <col min="7397" max="7397" width="37" customWidth="1"/>
    <col min="7398" max="7399" width="21.140625" customWidth="1"/>
    <col min="7400" max="7400" width="27.42578125" customWidth="1"/>
    <col min="7401" max="7401" width="28.140625" customWidth="1"/>
    <col min="7402" max="7402" width="87.140625" customWidth="1"/>
    <col min="7403" max="7403" width="22.42578125" customWidth="1"/>
    <col min="7651" max="7651" width="5.140625" customWidth="1"/>
    <col min="7652" max="7652" width="18.42578125" customWidth="1"/>
    <col min="7653" max="7653" width="37" customWidth="1"/>
    <col min="7654" max="7655" width="21.140625" customWidth="1"/>
    <col min="7656" max="7656" width="27.42578125" customWidth="1"/>
    <col min="7657" max="7657" width="28.140625" customWidth="1"/>
    <col min="7658" max="7658" width="87.140625" customWidth="1"/>
    <col min="7659" max="7659" width="22.42578125" customWidth="1"/>
    <col min="7907" max="7907" width="5.140625" customWidth="1"/>
    <col min="7908" max="7908" width="18.42578125" customWidth="1"/>
    <col min="7909" max="7909" width="37" customWidth="1"/>
    <col min="7910" max="7911" width="21.140625" customWidth="1"/>
    <col min="7912" max="7912" width="27.42578125" customWidth="1"/>
    <col min="7913" max="7913" width="28.140625" customWidth="1"/>
    <col min="7914" max="7914" width="87.140625" customWidth="1"/>
    <col min="7915" max="7915" width="22.42578125" customWidth="1"/>
    <col min="8163" max="8163" width="5.140625" customWidth="1"/>
    <col min="8164" max="8164" width="18.42578125" customWidth="1"/>
    <col min="8165" max="8165" width="37" customWidth="1"/>
    <col min="8166" max="8167" width="21.140625" customWidth="1"/>
    <col min="8168" max="8168" width="27.42578125" customWidth="1"/>
    <col min="8169" max="8169" width="28.140625" customWidth="1"/>
    <col min="8170" max="8170" width="87.140625" customWidth="1"/>
    <col min="8171" max="8171" width="22.42578125" customWidth="1"/>
    <col min="8419" max="8419" width="5.140625" customWidth="1"/>
    <col min="8420" max="8420" width="18.42578125" customWidth="1"/>
    <col min="8421" max="8421" width="37" customWidth="1"/>
    <col min="8422" max="8423" width="21.140625" customWidth="1"/>
    <col min="8424" max="8424" width="27.42578125" customWidth="1"/>
    <col min="8425" max="8425" width="28.140625" customWidth="1"/>
    <col min="8426" max="8426" width="87.140625" customWidth="1"/>
    <col min="8427" max="8427" width="22.42578125" customWidth="1"/>
    <col min="8675" max="8675" width="5.140625" customWidth="1"/>
    <col min="8676" max="8676" width="18.42578125" customWidth="1"/>
    <col min="8677" max="8677" width="37" customWidth="1"/>
    <col min="8678" max="8679" width="21.140625" customWidth="1"/>
    <col min="8680" max="8680" width="27.42578125" customWidth="1"/>
    <col min="8681" max="8681" width="28.140625" customWidth="1"/>
    <col min="8682" max="8682" width="87.140625" customWidth="1"/>
    <col min="8683" max="8683" width="22.42578125" customWidth="1"/>
    <col min="8931" max="8931" width="5.140625" customWidth="1"/>
    <col min="8932" max="8932" width="18.42578125" customWidth="1"/>
    <col min="8933" max="8933" width="37" customWidth="1"/>
    <col min="8934" max="8935" width="21.140625" customWidth="1"/>
    <col min="8936" max="8936" width="27.42578125" customWidth="1"/>
    <col min="8937" max="8937" width="28.140625" customWidth="1"/>
    <col min="8938" max="8938" width="87.140625" customWidth="1"/>
    <col min="8939" max="8939" width="22.42578125" customWidth="1"/>
    <col min="9187" max="9187" width="5.140625" customWidth="1"/>
    <col min="9188" max="9188" width="18.42578125" customWidth="1"/>
    <col min="9189" max="9189" width="37" customWidth="1"/>
    <col min="9190" max="9191" width="21.140625" customWidth="1"/>
    <col min="9192" max="9192" width="27.42578125" customWidth="1"/>
    <col min="9193" max="9193" width="28.140625" customWidth="1"/>
    <col min="9194" max="9194" width="87.140625" customWidth="1"/>
    <col min="9195" max="9195" width="22.42578125" customWidth="1"/>
    <col min="9443" max="9443" width="5.140625" customWidth="1"/>
    <col min="9444" max="9444" width="18.42578125" customWidth="1"/>
    <col min="9445" max="9445" width="37" customWidth="1"/>
    <col min="9446" max="9447" width="21.140625" customWidth="1"/>
    <col min="9448" max="9448" width="27.42578125" customWidth="1"/>
    <col min="9449" max="9449" width="28.140625" customWidth="1"/>
    <col min="9450" max="9450" width="87.140625" customWidth="1"/>
    <col min="9451" max="9451" width="22.42578125" customWidth="1"/>
    <col min="9699" max="9699" width="5.140625" customWidth="1"/>
    <col min="9700" max="9700" width="18.42578125" customWidth="1"/>
    <col min="9701" max="9701" width="37" customWidth="1"/>
    <col min="9702" max="9703" width="21.140625" customWidth="1"/>
    <col min="9704" max="9704" width="27.42578125" customWidth="1"/>
    <col min="9705" max="9705" width="28.140625" customWidth="1"/>
    <col min="9706" max="9706" width="87.140625" customWidth="1"/>
    <col min="9707" max="9707" width="22.42578125" customWidth="1"/>
    <col min="9955" max="9955" width="5.140625" customWidth="1"/>
    <col min="9956" max="9956" width="18.42578125" customWidth="1"/>
    <col min="9957" max="9957" width="37" customWidth="1"/>
    <col min="9958" max="9959" width="21.140625" customWidth="1"/>
    <col min="9960" max="9960" width="27.42578125" customWidth="1"/>
    <col min="9961" max="9961" width="28.140625" customWidth="1"/>
    <col min="9962" max="9962" width="87.140625" customWidth="1"/>
    <col min="9963" max="9963" width="22.42578125" customWidth="1"/>
    <col min="10211" max="10211" width="5.140625" customWidth="1"/>
    <col min="10212" max="10212" width="18.42578125" customWidth="1"/>
    <col min="10213" max="10213" width="37" customWidth="1"/>
    <col min="10214" max="10215" width="21.140625" customWidth="1"/>
    <col min="10216" max="10216" width="27.42578125" customWidth="1"/>
    <col min="10217" max="10217" width="28.140625" customWidth="1"/>
    <col min="10218" max="10218" width="87.140625" customWidth="1"/>
    <col min="10219" max="10219" width="22.42578125" customWidth="1"/>
    <col min="10467" max="10467" width="5.140625" customWidth="1"/>
    <col min="10468" max="10468" width="18.42578125" customWidth="1"/>
    <col min="10469" max="10469" width="37" customWidth="1"/>
    <col min="10470" max="10471" width="21.140625" customWidth="1"/>
    <col min="10472" max="10472" width="27.42578125" customWidth="1"/>
    <col min="10473" max="10473" width="28.140625" customWidth="1"/>
    <col min="10474" max="10474" width="87.140625" customWidth="1"/>
    <col min="10475" max="10475" width="22.42578125" customWidth="1"/>
    <col min="10723" max="10723" width="5.140625" customWidth="1"/>
    <col min="10724" max="10724" width="18.42578125" customWidth="1"/>
    <col min="10725" max="10725" width="37" customWidth="1"/>
    <col min="10726" max="10727" width="21.140625" customWidth="1"/>
    <col min="10728" max="10728" width="27.42578125" customWidth="1"/>
    <col min="10729" max="10729" width="28.140625" customWidth="1"/>
    <col min="10730" max="10730" width="87.140625" customWidth="1"/>
    <col min="10731" max="10731" width="22.42578125" customWidth="1"/>
    <col min="10979" max="10979" width="5.140625" customWidth="1"/>
    <col min="10980" max="10980" width="18.42578125" customWidth="1"/>
    <col min="10981" max="10981" width="37" customWidth="1"/>
    <col min="10982" max="10983" width="21.140625" customWidth="1"/>
    <col min="10984" max="10984" width="27.42578125" customWidth="1"/>
    <col min="10985" max="10985" width="28.140625" customWidth="1"/>
    <col min="10986" max="10986" width="87.140625" customWidth="1"/>
    <col min="10987" max="10987" width="22.42578125" customWidth="1"/>
    <col min="11235" max="11235" width="5.140625" customWidth="1"/>
    <col min="11236" max="11236" width="18.42578125" customWidth="1"/>
    <col min="11237" max="11237" width="37" customWidth="1"/>
    <col min="11238" max="11239" width="21.140625" customWidth="1"/>
    <col min="11240" max="11240" width="27.42578125" customWidth="1"/>
    <col min="11241" max="11241" width="28.140625" customWidth="1"/>
    <col min="11242" max="11242" width="87.140625" customWidth="1"/>
    <col min="11243" max="11243" width="22.42578125" customWidth="1"/>
    <col min="11491" max="11491" width="5.140625" customWidth="1"/>
    <col min="11492" max="11492" width="18.42578125" customWidth="1"/>
    <col min="11493" max="11493" width="37" customWidth="1"/>
    <col min="11494" max="11495" width="21.140625" customWidth="1"/>
    <col min="11496" max="11496" width="27.42578125" customWidth="1"/>
    <col min="11497" max="11497" width="28.140625" customWidth="1"/>
    <col min="11498" max="11498" width="87.140625" customWidth="1"/>
    <col min="11499" max="11499" width="22.42578125" customWidth="1"/>
    <col min="11747" max="11747" width="5.140625" customWidth="1"/>
    <col min="11748" max="11748" width="18.42578125" customWidth="1"/>
    <col min="11749" max="11749" width="37" customWidth="1"/>
    <col min="11750" max="11751" width="21.140625" customWidth="1"/>
    <col min="11752" max="11752" width="27.42578125" customWidth="1"/>
    <col min="11753" max="11753" width="28.140625" customWidth="1"/>
    <col min="11754" max="11754" width="87.140625" customWidth="1"/>
    <col min="11755" max="11755" width="22.42578125" customWidth="1"/>
    <col min="12003" max="12003" width="5.140625" customWidth="1"/>
    <col min="12004" max="12004" width="18.42578125" customWidth="1"/>
    <col min="12005" max="12005" width="37" customWidth="1"/>
    <col min="12006" max="12007" width="21.140625" customWidth="1"/>
    <col min="12008" max="12008" width="27.42578125" customWidth="1"/>
    <col min="12009" max="12009" width="28.140625" customWidth="1"/>
    <col min="12010" max="12010" width="87.140625" customWidth="1"/>
    <col min="12011" max="12011" width="22.42578125" customWidth="1"/>
    <col min="12259" max="12259" width="5.140625" customWidth="1"/>
    <col min="12260" max="12260" width="18.42578125" customWidth="1"/>
    <col min="12261" max="12261" width="37" customWidth="1"/>
    <col min="12262" max="12263" width="21.140625" customWidth="1"/>
    <col min="12264" max="12264" width="27.42578125" customWidth="1"/>
    <col min="12265" max="12265" width="28.140625" customWidth="1"/>
    <col min="12266" max="12266" width="87.140625" customWidth="1"/>
    <col min="12267" max="12267" width="22.42578125" customWidth="1"/>
    <col min="12515" max="12515" width="5.140625" customWidth="1"/>
    <col min="12516" max="12516" width="18.42578125" customWidth="1"/>
    <col min="12517" max="12517" width="37" customWidth="1"/>
    <col min="12518" max="12519" width="21.140625" customWidth="1"/>
    <col min="12520" max="12520" width="27.42578125" customWidth="1"/>
    <col min="12521" max="12521" width="28.140625" customWidth="1"/>
    <col min="12522" max="12522" width="87.140625" customWidth="1"/>
    <col min="12523" max="12523" width="22.42578125" customWidth="1"/>
    <col min="12771" max="12771" width="5.140625" customWidth="1"/>
    <col min="12772" max="12772" width="18.42578125" customWidth="1"/>
    <col min="12773" max="12773" width="37" customWidth="1"/>
    <col min="12774" max="12775" width="21.140625" customWidth="1"/>
    <col min="12776" max="12776" width="27.42578125" customWidth="1"/>
    <col min="12777" max="12777" width="28.140625" customWidth="1"/>
    <col min="12778" max="12778" width="87.140625" customWidth="1"/>
    <col min="12779" max="12779" width="22.42578125" customWidth="1"/>
    <col min="13027" max="13027" width="5.140625" customWidth="1"/>
    <col min="13028" max="13028" width="18.42578125" customWidth="1"/>
    <col min="13029" max="13029" width="37" customWidth="1"/>
    <col min="13030" max="13031" width="21.140625" customWidth="1"/>
    <col min="13032" max="13032" width="27.42578125" customWidth="1"/>
    <col min="13033" max="13033" width="28.140625" customWidth="1"/>
    <col min="13034" max="13034" width="87.140625" customWidth="1"/>
    <col min="13035" max="13035" width="22.42578125" customWidth="1"/>
    <col min="13283" max="13283" width="5.140625" customWidth="1"/>
    <col min="13284" max="13284" width="18.42578125" customWidth="1"/>
    <col min="13285" max="13285" width="37" customWidth="1"/>
    <col min="13286" max="13287" width="21.140625" customWidth="1"/>
    <col min="13288" max="13288" width="27.42578125" customWidth="1"/>
    <col min="13289" max="13289" width="28.140625" customWidth="1"/>
    <col min="13290" max="13290" width="87.140625" customWidth="1"/>
    <col min="13291" max="13291" width="22.42578125" customWidth="1"/>
    <col min="13539" max="13539" width="5.140625" customWidth="1"/>
    <col min="13540" max="13540" width="18.42578125" customWidth="1"/>
    <col min="13541" max="13541" width="37" customWidth="1"/>
    <col min="13542" max="13543" width="21.140625" customWidth="1"/>
    <col min="13544" max="13544" width="27.42578125" customWidth="1"/>
    <col min="13545" max="13545" width="28.140625" customWidth="1"/>
    <col min="13546" max="13546" width="87.140625" customWidth="1"/>
    <col min="13547" max="13547" width="22.42578125" customWidth="1"/>
    <col min="13795" max="13795" width="5.140625" customWidth="1"/>
    <col min="13796" max="13796" width="18.42578125" customWidth="1"/>
    <col min="13797" max="13797" width="37" customWidth="1"/>
    <col min="13798" max="13799" width="21.140625" customWidth="1"/>
    <col min="13800" max="13800" width="27.42578125" customWidth="1"/>
    <col min="13801" max="13801" width="28.140625" customWidth="1"/>
    <col min="13802" max="13802" width="87.140625" customWidth="1"/>
    <col min="13803" max="13803" width="22.42578125" customWidth="1"/>
    <col min="14051" max="14051" width="5.140625" customWidth="1"/>
    <col min="14052" max="14052" width="18.42578125" customWidth="1"/>
    <col min="14053" max="14053" width="37" customWidth="1"/>
    <col min="14054" max="14055" width="21.140625" customWidth="1"/>
    <col min="14056" max="14056" width="27.42578125" customWidth="1"/>
    <col min="14057" max="14057" width="28.140625" customWidth="1"/>
    <col min="14058" max="14058" width="87.140625" customWidth="1"/>
    <col min="14059" max="14059" width="22.42578125" customWidth="1"/>
    <col min="14307" max="14307" width="5.140625" customWidth="1"/>
    <col min="14308" max="14308" width="18.42578125" customWidth="1"/>
    <col min="14309" max="14309" width="37" customWidth="1"/>
    <col min="14310" max="14311" width="21.140625" customWidth="1"/>
    <col min="14312" max="14312" width="27.42578125" customWidth="1"/>
    <col min="14313" max="14313" width="28.140625" customWidth="1"/>
    <col min="14314" max="14314" width="87.140625" customWidth="1"/>
    <col min="14315" max="14315" width="22.42578125" customWidth="1"/>
    <col min="14563" max="14563" width="5.140625" customWidth="1"/>
    <col min="14564" max="14564" width="18.42578125" customWidth="1"/>
    <col min="14565" max="14565" width="37" customWidth="1"/>
    <col min="14566" max="14567" width="21.140625" customWidth="1"/>
    <col min="14568" max="14568" width="27.42578125" customWidth="1"/>
    <col min="14569" max="14569" width="28.140625" customWidth="1"/>
    <col min="14570" max="14570" width="87.140625" customWidth="1"/>
    <col min="14571" max="14571" width="22.42578125" customWidth="1"/>
    <col min="14819" max="14819" width="5.140625" customWidth="1"/>
    <col min="14820" max="14820" width="18.42578125" customWidth="1"/>
    <col min="14821" max="14821" width="37" customWidth="1"/>
    <col min="14822" max="14823" width="21.140625" customWidth="1"/>
    <col min="14824" max="14824" width="27.42578125" customWidth="1"/>
    <col min="14825" max="14825" width="28.140625" customWidth="1"/>
    <col min="14826" max="14826" width="87.140625" customWidth="1"/>
    <col min="14827" max="14827" width="22.42578125" customWidth="1"/>
    <col min="15075" max="15075" width="5.140625" customWidth="1"/>
    <col min="15076" max="15076" width="18.42578125" customWidth="1"/>
    <col min="15077" max="15077" width="37" customWidth="1"/>
    <col min="15078" max="15079" width="21.140625" customWidth="1"/>
    <col min="15080" max="15080" width="27.42578125" customWidth="1"/>
    <col min="15081" max="15081" width="28.140625" customWidth="1"/>
    <col min="15082" max="15082" width="87.140625" customWidth="1"/>
    <col min="15083" max="15083" width="22.42578125" customWidth="1"/>
    <col min="15331" max="15331" width="5.140625" customWidth="1"/>
    <col min="15332" max="15332" width="18.42578125" customWidth="1"/>
    <col min="15333" max="15333" width="37" customWidth="1"/>
    <col min="15334" max="15335" width="21.140625" customWidth="1"/>
    <col min="15336" max="15336" width="27.42578125" customWidth="1"/>
    <col min="15337" max="15337" width="28.140625" customWidth="1"/>
    <col min="15338" max="15338" width="87.140625" customWidth="1"/>
    <col min="15339" max="15339" width="22.42578125" customWidth="1"/>
    <col min="15587" max="15587" width="5.140625" customWidth="1"/>
    <col min="15588" max="15588" width="18.42578125" customWidth="1"/>
    <col min="15589" max="15589" width="37" customWidth="1"/>
    <col min="15590" max="15591" width="21.140625" customWidth="1"/>
    <col min="15592" max="15592" width="27.42578125" customWidth="1"/>
    <col min="15593" max="15593" width="28.140625" customWidth="1"/>
    <col min="15594" max="15594" width="87.140625" customWidth="1"/>
    <col min="15595" max="15595" width="22.42578125" customWidth="1"/>
    <col min="15843" max="15843" width="5.140625" customWidth="1"/>
    <col min="15844" max="15844" width="18.42578125" customWidth="1"/>
    <col min="15845" max="15845" width="37" customWidth="1"/>
    <col min="15846" max="15847" width="21.140625" customWidth="1"/>
    <col min="15848" max="15848" width="27.42578125" customWidth="1"/>
    <col min="15849" max="15849" width="28.140625" customWidth="1"/>
    <col min="15850" max="15850" width="87.140625" customWidth="1"/>
    <col min="15851" max="15851" width="22.42578125" customWidth="1"/>
    <col min="16099" max="16099" width="5.140625" customWidth="1"/>
    <col min="16100" max="16100" width="18.42578125" customWidth="1"/>
    <col min="16101" max="16101" width="37" customWidth="1"/>
    <col min="16102" max="16103" width="21.140625" customWidth="1"/>
    <col min="16104" max="16104" width="27.42578125" customWidth="1"/>
    <col min="16105" max="16105" width="28.140625" customWidth="1"/>
    <col min="16106" max="16106" width="87.140625" customWidth="1"/>
    <col min="16107" max="16107" width="22.42578125" customWidth="1"/>
  </cols>
  <sheetData>
    <row r="1" spans="1:8" s="1" customFormat="1" ht="87" customHeight="1" x14ac:dyDescent="0.25">
      <c r="A1" s="51" t="s">
        <v>46</v>
      </c>
      <c r="B1" s="51"/>
      <c r="C1" s="51"/>
      <c r="D1" s="51"/>
      <c r="E1" s="51"/>
      <c r="F1" s="51"/>
    </row>
    <row r="2" spans="1:8" s="1" customFormat="1" ht="24" thickBot="1" x14ac:dyDescent="0.3">
      <c r="A2" s="2"/>
      <c r="B2" s="3">
        <f ca="1">TODAY()</f>
        <v>44757</v>
      </c>
      <c r="C2" s="4"/>
      <c r="D2" s="4"/>
      <c r="E2" s="5"/>
      <c r="F2" s="6"/>
    </row>
    <row r="3" spans="1:8" s="1" customFormat="1" ht="87" customHeight="1" thickBot="1" x14ac:dyDescent="0.3">
      <c r="A3" s="61" t="s">
        <v>1</v>
      </c>
      <c r="B3" s="61" t="s">
        <v>2</v>
      </c>
      <c r="C3" s="63" t="s">
        <v>3</v>
      </c>
      <c r="D3" s="63"/>
      <c r="E3" s="64" t="s">
        <v>47</v>
      </c>
      <c r="F3" s="66" t="s">
        <v>4</v>
      </c>
    </row>
    <row r="4" spans="1:8" s="1" customFormat="1" ht="87" customHeight="1" thickBot="1" x14ac:dyDescent="0.3">
      <c r="A4" s="62"/>
      <c r="B4" s="62"/>
      <c r="C4" s="7" t="s">
        <v>55</v>
      </c>
      <c r="D4" s="8" t="s">
        <v>6</v>
      </c>
      <c r="E4" s="65"/>
      <c r="F4" s="67"/>
    </row>
    <row r="5" spans="1:8" s="1" customFormat="1" ht="23.25" x14ac:dyDescent="0.25">
      <c r="A5" s="27"/>
      <c r="B5" s="10" t="s">
        <v>48</v>
      </c>
      <c r="C5" s="11">
        <f>+(C6+C7+C8)*1.15</f>
        <v>278666.84999999998</v>
      </c>
      <c r="D5" s="12"/>
      <c r="E5" s="13"/>
      <c r="F5" s="28"/>
      <c r="H5" s="14"/>
    </row>
    <row r="6" spans="1:8" s="1" customFormat="1" ht="212.25" customHeight="1" x14ac:dyDescent="0.25">
      <c r="A6" s="27">
        <v>1</v>
      </c>
      <c r="B6" s="15" t="s">
        <v>49</v>
      </c>
      <c r="C6" s="16">
        <v>65000</v>
      </c>
      <c r="D6" s="12" t="s">
        <v>14</v>
      </c>
      <c r="E6" s="26">
        <v>43825</v>
      </c>
      <c r="F6" s="28" t="s">
        <v>52</v>
      </c>
      <c r="H6" s="14"/>
    </row>
    <row r="7" spans="1:8" s="1" customFormat="1" ht="186.75" customHeight="1" x14ac:dyDescent="0.25">
      <c r="A7" s="27">
        <v>2</v>
      </c>
      <c r="B7" s="15" t="s">
        <v>50</v>
      </c>
      <c r="C7" s="16">
        <v>102319</v>
      </c>
      <c r="D7" s="12" t="s">
        <v>14</v>
      </c>
      <c r="E7" s="26">
        <v>44189</v>
      </c>
      <c r="F7" s="28" t="s">
        <v>51</v>
      </c>
      <c r="H7" s="14"/>
    </row>
    <row r="8" spans="1:8" s="1" customFormat="1" ht="164.25" customHeight="1" thickBot="1" x14ac:dyDescent="0.3">
      <c r="A8" s="29">
        <v>3</v>
      </c>
      <c r="B8" s="30" t="s">
        <v>53</v>
      </c>
      <c r="C8" s="31">
        <v>75000</v>
      </c>
      <c r="D8" s="32" t="s">
        <v>14</v>
      </c>
      <c r="E8" s="33">
        <v>44559</v>
      </c>
      <c r="F8" s="34" t="s">
        <v>54</v>
      </c>
    </row>
    <row r="13" spans="1:8" ht="87" customHeight="1" x14ac:dyDescent="0.25">
      <c r="E13" s="25"/>
    </row>
  </sheetData>
  <mergeCells count="6">
    <mergeCell ref="A1:F1"/>
    <mergeCell ref="A3:A4"/>
    <mergeCell ref="B3:B4"/>
    <mergeCell ref="C3:D3"/>
    <mergeCell ref="E3:E4"/>
    <mergeCell ref="F3:F4"/>
  </mergeCells>
  <pageMargins left="0.51181102362204722" right="0.51181102362204722"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Общий</vt:lpstr>
      <vt:lpstr>Давлат кафолати</vt:lpstr>
      <vt:lpstr>Давлат кафолатисиз</vt:lpstr>
      <vt:lpstr>Грант маблағлар</vt:lpstr>
      <vt:lpstr>'Давлат кафолатисиз'!Область_печати</vt:lpstr>
      <vt:lpstr>Общий!Область_печати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Sherzod Alikulov</dc:creator>
  <cp:lastModifiedBy>Sherzod Islomov</cp:lastModifiedBy>
  <cp:lastPrinted>2022-06-23T05:58:07Z</cp:lastPrinted>
  <dcterms:created xsi:type="dcterms:W3CDTF">2021-12-22T11:43:39Z</dcterms:created>
  <dcterms:modified xsi:type="dcterms:W3CDTF">2022-07-15T05:17:45Z</dcterms:modified>
</cp:coreProperties>
</file>